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202300"/>
  <mc:AlternateContent xmlns:mc="http://schemas.openxmlformats.org/markup-compatibility/2006">
    <mc:Choice Requires="x15">
      <x15ac:absPath xmlns:x15ac="http://schemas.microsoft.com/office/spreadsheetml/2010/11/ac" url="https://sociaalfondstaxi.sharepoint.com/sites/Communicatie/Shared Documents/SFM website/Downloads/OPOV/Nieuw/"/>
    </mc:Choice>
  </mc:AlternateContent>
  <xr:revisionPtr revIDLastSave="122" documentId="8_{72F7F347-8E5E-4132-8DA4-B22EC208FBB5}" xr6:coauthVersionLast="47" xr6:coauthVersionMax="47" xr10:uidLastSave="{A9564521-C5A6-400C-82B4-BFBD4BA885FD}"/>
  <bookViews>
    <workbookView xWindow="-28920" yWindow="-120" windowWidth="29040" windowHeight="15720" activeTab="2" xr2:uid="{5E54E66B-2734-4379-9C23-B2DAFC72BA7C}"/>
  </bookViews>
  <sheets>
    <sheet name="Moerdijk  Dutax Bewerkt" sheetId="1" r:id="rId1"/>
    <sheet name="Moerdijk  Goverde Bewerkt" sheetId="2" r:id="rId2"/>
    <sheet name="Bewerkt  Secutax (DVG)" sheetId="3" r:id="rId3"/>
  </sheets>
  <externalReferences>
    <externalReference r:id="rId4"/>
    <externalReference r:id="rId5"/>
  </externalReferences>
  <definedNames>
    <definedName name="_xlnm._FilterDatabase" localSheetId="2" hidden="1">'Bewerkt  Secutax (DVG)'!$A$12:$AA$15</definedName>
    <definedName name="_xlnm._FilterDatabase" localSheetId="0" hidden="1">'Moerdijk  Dutax Bewerkt'!$A$12:$AA$26</definedName>
    <definedName name="_xlnm._FilterDatabase" localSheetId="1" hidden="1">'Moerdijk  Goverde Bewerkt'!$A$12:$V$17</definedName>
    <definedName name="_xlnm.Print_Area" localSheetId="2">'Bewerkt  Secutax (DVG)'!$A$1:$V$15</definedName>
    <definedName name="_xlnm.Print_Area" localSheetId="0">'Moerdijk  Dutax Bewerkt'!$A$1:$V$26</definedName>
    <definedName name="_xlnm.Print_Area" localSheetId="1">'Moerdijk  Goverde Bewerkt'!$A$1:$V$17</definedName>
    <definedName name="AOW_datums">[1]Data!$A$2:$D$13</definedName>
    <definedName name="AOWnieuw">OFFSET([2]AOWnieuw!$A$1,,,COUNTA([2]AOWnieuw!$A$1:$A$250),4)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6" i="1" l="1"/>
  <c r="I25" i="1"/>
  <c r="I24" i="1"/>
  <c r="I23" i="1"/>
  <c r="I22" i="1"/>
  <c r="I21" i="1"/>
  <c r="I20" i="1"/>
  <c r="I19" i="1"/>
  <c r="I18" i="1"/>
  <c r="I17" i="1"/>
  <c r="I15" i="1"/>
  <c r="I14" i="1"/>
  <c r="I13" i="1"/>
</calcChain>
</file>

<file path=xl/sharedStrings.xml><?xml version="1.0" encoding="utf-8"?>
<sst xmlns="http://schemas.openxmlformats.org/spreadsheetml/2006/main" count="227" uniqueCount="58">
  <si>
    <t>Opgaveformulier voor personeel in het kader overgang vervoerscontracten (OPOV / OPBC)</t>
  </si>
  <si>
    <t>Naam vervoerder / uitzendorganisatie:</t>
  </si>
  <si>
    <t>Dutax</t>
  </si>
  <si>
    <t>KvK-nummer</t>
  </si>
  <si>
    <t>Onderaannemer?</t>
  </si>
  <si>
    <t>Nee</t>
  </si>
  <si>
    <t>Naam vervoerscontract</t>
  </si>
  <si>
    <t>Publicatiedatum</t>
  </si>
  <si>
    <t>Datum voorlopige gunning</t>
  </si>
  <si>
    <t>Datum definitieve gunning</t>
  </si>
  <si>
    <t>Datum aanvang vervoer</t>
  </si>
  <si>
    <t>Overgangsregeling</t>
  </si>
  <si>
    <t>OPOV</t>
  </si>
  <si>
    <t>Personeel dat ingezet is op het vervoerscontract</t>
  </si>
  <si>
    <t>Aanvullende gegevens voor betrokken werknemers</t>
  </si>
  <si>
    <t>Voor- letters</t>
  </si>
  <si>
    <t>Achternaam</t>
  </si>
  <si>
    <t>Adres</t>
  </si>
  <si>
    <t>Postcode</t>
  </si>
  <si>
    <t>Woonplaats</t>
  </si>
  <si>
    <t xml:space="preserve">Telefoonnummer </t>
  </si>
  <si>
    <t>Emailadres</t>
  </si>
  <si>
    <t>Geboortedatum</t>
  </si>
  <si>
    <t>Aantal gewerkte uren</t>
  </si>
  <si>
    <t xml:space="preserve">per week, maand periode </t>
  </si>
  <si>
    <t xml:space="preserve">Betrokkenheidspercentage </t>
  </si>
  <si>
    <t>Perceel / basepoint</t>
  </si>
  <si>
    <t>Aantal vakantiedagen</t>
  </si>
  <si>
    <t>Duur dienstverband</t>
  </si>
  <si>
    <t>Eind datum arbeidsovereenkomst</t>
  </si>
  <si>
    <t>Aantal arbeidsovereenkomsten</t>
  </si>
  <si>
    <t>Dienstjaren tbv transitievergoeding</t>
  </si>
  <si>
    <t>Anciënniteit datum</t>
  </si>
  <si>
    <t>Functie</t>
  </si>
  <si>
    <t>Bruto uurloon</t>
  </si>
  <si>
    <t>Standplaats vestigingsadres</t>
  </si>
  <si>
    <t>Uitzendkracht</t>
  </si>
  <si>
    <t>Zevenbergen</t>
  </si>
  <si>
    <t>per maand</t>
  </si>
  <si>
    <t>onbepaalde tijd</t>
  </si>
  <si>
    <t>chauffeur</t>
  </si>
  <si>
    <t>Hooge Zwaluwe</t>
  </si>
  <si>
    <t>onbepaalde tijde tijd</t>
  </si>
  <si>
    <t>bepaalde tijd</t>
  </si>
  <si>
    <t>Roosendaal</t>
  </si>
  <si>
    <t>Goverde</t>
  </si>
  <si>
    <t>2 + 4</t>
  </si>
  <si>
    <t>Onbepaalde tijd</t>
  </si>
  <si>
    <t>nvt</t>
  </si>
  <si>
    <t>&gt; 3</t>
  </si>
  <si>
    <t>taxichauffeur</t>
  </si>
  <si>
    <t>zevenbergen</t>
  </si>
  <si>
    <t>nee</t>
  </si>
  <si>
    <t>&gt;3</t>
  </si>
  <si>
    <t>n.v.t.</t>
  </si>
  <si>
    <t>Chauffeur</t>
  </si>
  <si>
    <t>Begeleidster</t>
  </si>
  <si>
    <t>Leerlingenvervoer gemeente Moerdijk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</si>
</sst>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 &quot;€&quot;\ * #,##0.00_ ;_ &quot;€&quot;\ * \-#,##0.00_ ;_ &quot;€&quot;\ * &quot;-&quot;??_ ;_ @_ "/>
    <numFmt numFmtId="164" formatCode="&quot;€&quot;\ #,##0.00"/>
    <numFmt numFmtId="165" formatCode="_ [$€-2]\ * #,##0.00_ ;_ [$€-2]\ * \-#,##0.00_ ;_ [$€-2]\ * &quot;-&quot;??_ ;_ @_ "/>
    <numFmt numFmtId="166" formatCode="[$€-413]\ #,##0.00"/>
  </numFmts>
  <fonts count="10" x14ac:knownFonts="1">
    <font>
      <sz val="11"/>
      <color theme="1"/>
      <name val="Aptos Narrow"/>
      <family val="2"/>
      <scheme val="minor"/>
    </font>
    <font>
      <u/>
      <sz val="11"/>
      <color theme="10"/>
      <name val="Aptos Narrow"/>
      <family val="2"/>
      <scheme val="minor"/>
    </font>
    <font>
      <b/>
      <sz val="16"/>
      <color theme="1"/>
      <name val="Aptos Narrow"/>
      <family val="2"/>
      <scheme val="minor"/>
    </font>
    <font>
      <b/>
      <sz val="12"/>
      <color theme="1"/>
      <name val="Aptos Narrow"/>
      <family val="2"/>
      <scheme val="minor"/>
    </font>
    <font>
      <b/>
      <sz val="14"/>
      <color theme="1"/>
      <name val="Aptos Narrow"/>
      <family val="2"/>
      <scheme val="minor"/>
    </font>
    <font>
      <sz val="12"/>
      <color theme="1"/>
      <name val="Calibri"/>
      <family val="2"/>
    </font>
    <font>
      <sz val="11"/>
      <name val="Aptos Narrow"/>
      <family val="2"/>
      <scheme val="minor"/>
    </font>
    <font>
      <sz val="12"/>
      <color theme="1"/>
      <name val="Aptos Narrow"/>
      <family val="2"/>
      <scheme val="minor"/>
    </font>
    <font>
      <sz val="12"/>
      <name val="Aptos Narrow"/>
      <family val="2"/>
      <scheme val="minor"/>
    </font>
    <font>
      <sz val="10"/>
      <name val="Arial"/>
      <family val="2"/>
    </font>
  </fonts>
  <fills count="8">
    <fill>
      <patternFill patternType="none"/>
    </fill>
    <fill>
      <patternFill patternType="gray125"/>
    </fill>
    <fill>
      <patternFill patternType="solid">
        <fgColor theme="4" tint="0.59999389629810485"/>
        <bgColor indexed="64"/>
      </patternFill>
    </fill>
    <fill>
      <patternFill patternType="solid">
        <fgColor theme="3" tint="0.79998168889431442"/>
        <bgColor indexed="64"/>
      </patternFill>
    </fill>
    <fill>
      <patternFill patternType="solid">
        <fgColor theme="3" tint="0.39997558519241921"/>
        <bgColor indexed="64"/>
      </patternFill>
    </fill>
    <fill>
      <patternFill patternType="solid">
        <fgColor rgb="FF92D050"/>
        <bgColor indexed="64"/>
      </patternFill>
    </fill>
    <fill>
      <patternFill patternType="solid">
        <fgColor rgb="FF92D050"/>
        <bgColor theme="0"/>
      </patternFill>
    </fill>
    <fill>
      <patternFill patternType="solid">
        <fgColor theme="8"/>
        <bgColor indexed="64"/>
      </patternFill>
    </fill>
  </fills>
  <borders count="15">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s>
  <cellStyleXfs count="3">
    <xf numFmtId="0" fontId="0" fillId="0" borderId="0"/>
    <xf numFmtId="0" fontId="1" fillId="0" borderId="0" applyNumberFormat="0" applyFill="0" applyBorder="0" applyAlignment="0" applyProtection="0"/>
    <xf numFmtId="9" fontId="9" fillId="0" borderId="0" applyFont="0" applyFill="0" applyBorder="0" applyAlignment="0" applyProtection="0"/>
  </cellStyleXfs>
  <cellXfs count="51">
    <xf numFmtId="0" fontId="0" fillId="0" borderId="0" xfId="0"/>
    <xf numFmtId="0" fontId="0" fillId="3" borderId="12" xfId="0" applyFill="1" applyBorder="1" applyAlignment="1">
      <alignment horizontal="center" wrapText="1"/>
    </xf>
    <xf numFmtId="0" fontId="0" fillId="0" borderId="0" xfId="0" applyAlignment="1">
      <alignment wrapText="1"/>
    </xf>
    <xf numFmtId="0" fontId="3" fillId="3" borderId="13" xfId="0" applyFont="1" applyFill="1" applyBorder="1" applyAlignment="1">
      <alignment horizontal="center" wrapText="1"/>
    </xf>
    <xf numFmtId="0" fontId="3" fillId="3" borderId="7" xfId="0" applyFont="1" applyFill="1" applyBorder="1" applyAlignment="1">
      <alignment horizontal="center" wrapText="1"/>
    </xf>
    <xf numFmtId="0" fontId="3" fillId="3" borderId="14" xfId="0" applyFont="1" applyFill="1" applyBorder="1" applyAlignment="1">
      <alignment horizontal="center" wrapText="1"/>
    </xf>
    <xf numFmtId="0" fontId="3" fillId="4" borderId="13" xfId="0" applyFont="1" applyFill="1" applyBorder="1" applyAlignment="1">
      <alignment horizontal="center" wrapText="1"/>
    </xf>
    <xf numFmtId="0" fontId="3" fillId="4" borderId="7" xfId="0" applyFont="1" applyFill="1" applyBorder="1" applyAlignment="1">
      <alignment horizontal="center" wrapText="1"/>
    </xf>
    <xf numFmtId="0" fontId="3" fillId="4" borderId="14" xfId="0" applyFont="1" applyFill="1" applyBorder="1" applyAlignment="1">
      <alignment horizontal="center" wrapText="1"/>
    </xf>
    <xf numFmtId="0" fontId="3" fillId="0" borderId="0" xfId="0" applyFont="1" applyAlignment="1">
      <alignment horizontal="center" wrapText="1"/>
    </xf>
    <xf numFmtId="0" fontId="5" fillId="6" borderId="7" xfId="0" applyFont="1" applyFill="1" applyBorder="1"/>
    <xf numFmtId="1" fontId="6" fillId="5" borderId="7" xfId="0" applyNumberFormat="1" applyFont="1" applyFill="1" applyBorder="1"/>
    <xf numFmtId="0" fontId="0" fillId="5" borderId="7" xfId="0" applyFill="1" applyBorder="1"/>
    <xf numFmtId="0" fontId="6" fillId="5" borderId="7" xfId="0" applyFont="1" applyFill="1" applyBorder="1"/>
    <xf numFmtId="0" fontId="8" fillId="5" borderId="7" xfId="0" applyFont="1" applyFill="1" applyBorder="1"/>
    <xf numFmtId="0" fontId="6" fillId="5" borderId="7" xfId="0" applyFont="1" applyFill="1" applyBorder="1" applyAlignment="1">
      <alignment horizontal="center"/>
    </xf>
    <xf numFmtId="10" fontId="6" fillId="5" borderId="7" xfId="0" applyNumberFormat="1" applyFont="1" applyFill="1" applyBorder="1" applyAlignment="1">
      <alignment horizontal="center"/>
    </xf>
    <xf numFmtId="1" fontId="6" fillId="5" borderId="7" xfId="0" applyNumberFormat="1" applyFont="1" applyFill="1" applyBorder="1" applyAlignment="1">
      <alignment horizontal="center"/>
    </xf>
    <xf numFmtId="165" fontId="6" fillId="5" borderId="7" xfId="0" applyNumberFormat="1" applyFont="1" applyFill="1" applyBorder="1" applyAlignment="1">
      <alignment horizontal="center"/>
    </xf>
    <xf numFmtId="0" fontId="7" fillId="5" borderId="7" xfId="0" applyFont="1" applyFill="1" applyBorder="1"/>
    <xf numFmtId="0" fontId="1" fillId="5" borderId="7" xfId="1" applyFill="1" applyBorder="1"/>
    <xf numFmtId="0" fontId="7" fillId="5" borderId="7" xfId="0" applyFont="1" applyFill="1" applyBorder="1" applyAlignment="1">
      <alignment horizontal="center"/>
    </xf>
    <xf numFmtId="9" fontId="7" fillId="5" borderId="7" xfId="0" applyNumberFormat="1" applyFont="1" applyFill="1" applyBorder="1" applyAlignment="1">
      <alignment horizontal="center"/>
    </xf>
    <xf numFmtId="0" fontId="7" fillId="5" borderId="0" xfId="0" applyFont="1" applyFill="1" applyAlignment="1">
      <alignment horizontal="center"/>
    </xf>
    <xf numFmtId="0" fontId="0" fillId="5" borderId="7" xfId="0" applyFill="1" applyBorder="1" applyAlignment="1">
      <alignment horizontal="center"/>
    </xf>
    <xf numFmtId="49" fontId="0" fillId="5" borderId="7" xfId="0" applyNumberFormat="1" applyFill="1" applyBorder="1"/>
    <xf numFmtId="14" fontId="0" fillId="5" borderId="7" xfId="0" applyNumberFormat="1" applyFill="1" applyBorder="1"/>
    <xf numFmtId="2" fontId="0" fillId="5" borderId="7" xfId="0" applyNumberFormat="1" applyFill="1" applyBorder="1"/>
    <xf numFmtId="9" fontId="0" fillId="5" borderId="7" xfId="0" applyNumberFormat="1" applyFill="1" applyBorder="1"/>
    <xf numFmtId="44" fontId="0" fillId="5" borderId="7" xfId="0" applyNumberFormat="1" applyFill="1" applyBorder="1"/>
    <xf numFmtId="164" fontId="7" fillId="7" borderId="7" xfId="0" applyNumberFormat="1" applyFont="1" applyFill="1" applyBorder="1" applyAlignment="1">
      <alignment horizontal="center"/>
    </xf>
    <xf numFmtId="164" fontId="6" fillId="5" borderId="7" xfId="0" applyNumberFormat="1" applyFont="1" applyFill="1" applyBorder="1" applyAlignment="1">
      <alignment horizontal="center"/>
    </xf>
    <xf numFmtId="0" fontId="6" fillId="5" borderId="7" xfId="0" applyFont="1" applyFill="1" applyBorder="1" applyAlignment="1">
      <alignment horizontal="right"/>
    </xf>
    <xf numFmtId="166" fontId="6" fillId="5" borderId="0" xfId="0" applyNumberFormat="1" applyFont="1" applyFill="1" applyAlignment="1">
      <alignment horizontal="center"/>
    </xf>
    <xf numFmtId="0" fontId="0" fillId="5" borderId="3" xfId="0" applyFill="1" applyBorder="1"/>
    <xf numFmtId="0" fontId="6" fillId="5" borderId="0" xfId="0" applyFont="1" applyFill="1" applyAlignment="1">
      <alignment horizontal="center"/>
    </xf>
    <xf numFmtId="0" fontId="3" fillId="0" borderId="7" xfId="0" applyFont="1" applyBorder="1" applyAlignment="1">
      <alignment horizontal="left"/>
    </xf>
    <xf numFmtId="0" fontId="2" fillId="0" borderId="8" xfId="0" applyFont="1" applyBorder="1" applyAlignment="1">
      <alignment horizontal="left"/>
    </xf>
    <xf numFmtId="0" fontId="0" fillId="0" borderId="9" xfId="0" applyBorder="1" applyAlignment="1">
      <alignment horizontal="left"/>
    </xf>
    <xf numFmtId="0" fontId="0" fillId="0" borderId="10" xfId="0" applyBorder="1" applyAlignment="1">
      <alignment horizontal="left"/>
    </xf>
    <xf numFmtId="0" fontId="2" fillId="2" borderId="1" xfId="0" applyFont="1" applyFill="1" applyBorder="1" applyAlignment="1">
      <alignment horizontal="center"/>
    </xf>
    <xf numFmtId="0" fontId="2" fillId="2" borderId="2" xfId="0" applyFont="1" applyFill="1" applyBorder="1" applyAlignment="1">
      <alignment horizontal="center"/>
    </xf>
    <xf numFmtId="0" fontId="3" fillId="0" borderId="3" xfId="0" applyFont="1" applyBorder="1" applyAlignment="1">
      <alignment horizontal="left"/>
    </xf>
    <xf numFmtId="0" fontId="2" fillId="0" borderId="4" xfId="0" applyFont="1" applyBorder="1" applyAlignment="1">
      <alignment horizontal="left"/>
    </xf>
    <xf numFmtId="0" fontId="0" fillId="0" borderId="5" xfId="0" applyBorder="1" applyAlignment="1">
      <alignment horizontal="left"/>
    </xf>
    <xf numFmtId="0" fontId="0" fillId="0" borderId="6" xfId="0" applyBorder="1" applyAlignment="1">
      <alignment horizontal="left"/>
    </xf>
    <xf numFmtId="14" fontId="2" fillId="0" borderId="8" xfId="0" applyNumberFormat="1" applyFont="1" applyBorder="1" applyAlignment="1">
      <alignment horizontal="left"/>
    </xf>
    <xf numFmtId="0" fontId="4" fillId="3" borderId="11" xfId="0" applyFont="1" applyFill="1" applyBorder="1" applyAlignment="1">
      <alignment horizontal="center" wrapText="1"/>
    </xf>
    <xf numFmtId="0" fontId="4" fillId="3" borderId="5" xfId="0" applyFont="1" applyFill="1" applyBorder="1" applyAlignment="1">
      <alignment horizontal="center" wrapText="1"/>
    </xf>
    <xf numFmtId="0" fontId="4" fillId="4" borderId="11" xfId="0" applyFont="1" applyFill="1" applyBorder="1" applyAlignment="1">
      <alignment horizontal="center" wrapText="1"/>
    </xf>
    <xf numFmtId="0" fontId="4" fillId="0" borderId="5" xfId="0" applyFont="1" applyBorder="1" applyAlignment="1">
      <alignment horizontal="center" wrapText="1"/>
    </xf>
  </cellXfs>
  <cellStyles count="3">
    <cellStyle name="Hyperlink" xfId="1" builtinId="8"/>
    <cellStyle name="Procent 2" xfId="2" xr:uid="{EB872FEE-59BC-400B-B476-81005DB133B5}"/>
    <cellStyle name="Standaard" xfId="0" builtinId="0"/>
  </cellStyles>
  <dxfs count="3">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2.xml"/><Relationship Id="rId10" Type="http://schemas.openxmlformats.org/officeDocument/2006/relationships/customXml" Target="../customXml/item1.xml"/><Relationship Id="rId4" Type="http://schemas.openxmlformats.org/officeDocument/2006/relationships/externalLink" Target="externalLinks/externalLink1.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Joris/AppData/Local/Microsoft/Windows/Temporary%20Internet%20Files/IE/9VACESP9/Testbestand%20(hs).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https://sociaalfondstaxi.sharepoint.com/sites/OPOV2/Shared%20Documents/General/1.%20OPOV%20dossiers/A0351-2023%20LLV%20%20Moerdijk/Werkbestand%20leerlingenvervoer%20Moerdijk%20A0351-2023.xlsx" TargetMode="External"/><Relationship Id="rId1" Type="http://schemas.openxmlformats.org/officeDocument/2006/relationships/externalLinkPath" Target="Werkbestand%20leerlingenvervoer%20Moerdijk%20A0351-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OWnieuw (2)"/>
      <sheetName val="Personeelsgegevens"/>
      <sheetName val="Data"/>
      <sheetName val="AOWnieuw"/>
      <sheetName val="AfasAdminSheet"/>
    </sheetNames>
    <sheetDataSet>
      <sheetData sheetId="0" refreshError="1"/>
      <sheetData sheetId="1" refreshError="1"/>
      <sheetData sheetId="2" refreshError="1">
        <row r="2">
          <cell r="A2">
            <v>1</v>
          </cell>
          <cell r="B2">
            <v>17533</v>
          </cell>
          <cell r="C2">
            <v>65</v>
          </cell>
          <cell r="D2">
            <v>0</v>
          </cell>
        </row>
        <row r="3">
          <cell r="A3">
            <v>17532</v>
          </cell>
          <cell r="B3">
            <v>17868</v>
          </cell>
          <cell r="C3">
            <v>65</v>
          </cell>
          <cell r="D3">
            <v>1</v>
          </cell>
        </row>
        <row r="4">
          <cell r="A4">
            <v>17867</v>
          </cell>
          <cell r="B4">
            <v>18203</v>
          </cell>
          <cell r="C4">
            <v>65</v>
          </cell>
          <cell r="D4">
            <v>2</v>
          </cell>
        </row>
        <row r="5">
          <cell r="A5">
            <v>18202</v>
          </cell>
          <cell r="B5">
            <v>18537</v>
          </cell>
          <cell r="C5">
            <v>65</v>
          </cell>
          <cell r="D5">
            <v>3</v>
          </cell>
        </row>
        <row r="6">
          <cell r="A6">
            <v>18536</v>
          </cell>
          <cell r="B6">
            <v>18841</v>
          </cell>
          <cell r="C6">
            <v>65</v>
          </cell>
          <cell r="D6">
            <v>5</v>
          </cell>
        </row>
        <row r="7">
          <cell r="A7">
            <v>18840</v>
          </cell>
          <cell r="B7">
            <v>19146</v>
          </cell>
          <cell r="C7">
            <v>65</v>
          </cell>
          <cell r="D7">
            <v>7</v>
          </cell>
        </row>
        <row r="8">
          <cell r="A8">
            <v>19145</v>
          </cell>
          <cell r="B8">
            <v>19450</v>
          </cell>
          <cell r="C8">
            <v>65</v>
          </cell>
          <cell r="D8">
            <v>9</v>
          </cell>
        </row>
        <row r="9">
          <cell r="A9">
            <v>19449</v>
          </cell>
          <cell r="B9">
            <v>19725</v>
          </cell>
          <cell r="C9">
            <v>66</v>
          </cell>
          <cell r="D9">
            <v>0</v>
          </cell>
        </row>
        <row r="10">
          <cell r="A10">
            <v>19724</v>
          </cell>
          <cell r="B10">
            <v>19998</v>
          </cell>
          <cell r="C10">
            <v>66</v>
          </cell>
          <cell r="D10">
            <v>3</v>
          </cell>
        </row>
        <row r="11">
          <cell r="A11">
            <v>19997</v>
          </cell>
          <cell r="B11">
            <v>20271</v>
          </cell>
          <cell r="C11">
            <v>66</v>
          </cell>
          <cell r="D11">
            <v>6</v>
          </cell>
        </row>
        <row r="12">
          <cell r="A12">
            <v>20270</v>
          </cell>
          <cell r="B12">
            <v>20546</v>
          </cell>
          <cell r="C12">
            <v>66</v>
          </cell>
          <cell r="D12">
            <v>9</v>
          </cell>
        </row>
        <row r="13">
          <cell r="A13">
            <v>20545</v>
          </cell>
          <cell r="B13">
            <v>20821</v>
          </cell>
          <cell r="C13">
            <v>67</v>
          </cell>
          <cell r="D13">
            <v>0</v>
          </cell>
        </row>
      </sheetData>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Moerdijk Dutax"/>
      <sheetName val="Opgaveformulier Goverde"/>
      <sheetName val="Opgaveformulier Secutax (DVG)"/>
      <sheetName val="Moerdijk  Dutax Bewerkt"/>
      <sheetName val="Moerdijk  Goverde Bewerkt"/>
      <sheetName val="Bewerkt  Secutax (DVG)"/>
      <sheetName val="AOWnieuw"/>
      <sheetName val="Flyer"/>
    </sheetNames>
    <sheetDataSet>
      <sheetData sheetId="0"/>
      <sheetData sheetId="1"/>
      <sheetData sheetId="2"/>
      <sheetData sheetId="3"/>
      <sheetData sheetId="4"/>
      <sheetData sheetId="5"/>
      <sheetData sheetId="6">
        <row r="1">
          <cell r="A1" t="str">
            <v>Na</v>
          </cell>
        </row>
        <row r="2">
          <cell r="A2">
            <v>1</v>
          </cell>
        </row>
        <row r="3">
          <cell r="A3">
            <v>17532</v>
          </cell>
        </row>
        <row r="4">
          <cell r="A4">
            <v>17867</v>
          </cell>
        </row>
        <row r="5">
          <cell r="A5">
            <v>18202</v>
          </cell>
        </row>
        <row r="6">
          <cell r="A6">
            <v>18536</v>
          </cell>
        </row>
        <row r="7">
          <cell r="A7">
            <v>18809</v>
          </cell>
        </row>
        <row r="8">
          <cell r="A8">
            <v>19084</v>
          </cell>
        </row>
        <row r="9">
          <cell r="A9">
            <v>19359</v>
          </cell>
        </row>
        <row r="10">
          <cell r="A10">
            <v>19602</v>
          </cell>
        </row>
        <row r="11">
          <cell r="A11">
            <v>19844</v>
          </cell>
        </row>
        <row r="12">
          <cell r="A12">
            <v>20089</v>
          </cell>
        </row>
      </sheetData>
      <sheetData sheetId="7"/>
    </sheetDataSet>
  </externalBook>
</externalLink>
</file>

<file path=xl/theme/theme1.xml><?xml version="1.0" encoding="utf-8"?>
<a:theme xmlns:a="http://schemas.openxmlformats.org/drawingml/2006/main" name="Kantoorthema">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CF4179-EF36-42EB-98B8-38E13336B0C4}">
  <sheetPr>
    <pageSetUpPr fitToPage="1"/>
  </sheetPr>
  <dimension ref="A1:AA26"/>
  <sheetViews>
    <sheetView view="pageBreakPreview" zoomScale="70" zoomScaleNormal="70" zoomScaleSheetLayoutView="70" workbookViewId="0">
      <selection activeCell="C5" sqref="C5:V5"/>
    </sheetView>
  </sheetViews>
  <sheetFormatPr defaultRowHeight="14.4" x14ac:dyDescent="0.3"/>
  <cols>
    <col min="1" max="1" width="16.33203125" customWidth="1"/>
    <col min="2" max="2" width="43.88671875" customWidth="1"/>
    <col min="3" max="3" width="32.5546875" customWidth="1"/>
    <col min="4" max="4" width="17" customWidth="1"/>
    <col min="5" max="5" width="18.6640625" customWidth="1"/>
    <col min="6" max="6" width="26.109375" customWidth="1"/>
    <col min="7" max="7" width="18.88671875" customWidth="1"/>
    <col min="8" max="8" width="15" customWidth="1"/>
    <col min="9" max="9" width="25.5546875" customWidth="1"/>
    <col min="10" max="10" width="24.6640625" customWidth="1"/>
    <col min="11" max="11" width="22.33203125" customWidth="1"/>
    <col min="12" max="12" width="19" customWidth="1"/>
    <col min="13" max="13" width="21.33203125" customWidth="1"/>
    <col min="14" max="14" width="26.88671875" customWidth="1"/>
    <col min="15" max="15" width="32.109375" customWidth="1"/>
    <col min="16" max="16" width="36.44140625" customWidth="1"/>
    <col min="17" max="17" width="28.44140625" customWidth="1"/>
    <col min="18" max="18" width="18" bestFit="1" customWidth="1"/>
    <col min="19" max="19" width="14" customWidth="1"/>
    <col min="20" max="20" width="11.5546875" customWidth="1"/>
    <col min="21" max="22" width="24.33203125" customWidth="1"/>
    <col min="23" max="23" width="9.109375" hidden="1" customWidth="1"/>
    <col min="24" max="24" width="11.88671875" hidden="1" customWidth="1"/>
    <col min="25" max="27" width="9.109375" hidden="1" customWidth="1"/>
  </cols>
  <sheetData>
    <row r="1" spans="1:22" ht="21.6" thickBot="1" x14ac:dyDescent="0.45">
      <c r="A1" s="40" t="s">
        <v>0</v>
      </c>
      <c r="B1" s="41"/>
      <c r="C1" s="41"/>
      <c r="D1" s="41"/>
      <c r="E1" s="41"/>
      <c r="F1" s="41"/>
      <c r="G1" s="41"/>
      <c r="H1" s="41"/>
      <c r="I1" s="41"/>
      <c r="J1" s="41"/>
      <c r="K1" s="41"/>
      <c r="L1" s="41"/>
      <c r="M1" s="41"/>
      <c r="N1" s="41"/>
      <c r="O1" s="41"/>
      <c r="P1" s="41"/>
      <c r="Q1" s="41"/>
      <c r="R1" s="41"/>
      <c r="S1" s="41"/>
      <c r="T1" s="41"/>
      <c r="U1" s="41"/>
      <c r="V1" s="41"/>
    </row>
    <row r="2" spans="1:22" ht="21" x14ac:dyDescent="0.4">
      <c r="A2" s="42" t="s">
        <v>1</v>
      </c>
      <c r="B2" s="42"/>
      <c r="C2" s="43" t="s">
        <v>2</v>
      </c>
      <c r="D2" s="44"/>
      <c r="E2" s="44"/>
      <c r="F2" s="44"/>
      <c r="G2" s="44"/>
      <c r="H2" s="44"/>
      <c r="I2" s="44"/>
      <c r="J2" s="44"/>
      <c r="K2" s="44"/>
      <c r="L2" s="44"/>
      <c r="M2" s="44"/>
      <c r="N2" s="44"/>
      <c r="O2" s="44"/>
      <c r="P2" s="44"/>
      <c r="Q2" s="44"/>
      <c r="R2" s="44"/>
      <c r="S2" s="44"/>
      <c r="T2" s="44"/>
      <c r="U2" s="44"/>
      <c r="V2" s="45"/>
    </row>
    <row r="3" spans="1:22" ht="21" x14ac:dyDescent="0.4">
      <c r="A3" s="36" t="s">
        <v>3</v>
      </c>
      <c r="B3" s="36"/>
      <c r="C3" s="37"/>
      <c r="D3" s="38"/>
      <c r="E3" s="38"/>
      <c r="F3" s="38"/>
      <c r="G3" s="38"/>
      <c r="H3" s="38"/>
      <c r="I3" s="38"/>
      <c r="J3" s="38"/>
      <c r="K3" s="38"/>
      <c r="L3" s="38"/>
      <c r="M3" s="38"/>
      <c r="N3" s="38"/>
      <c r="O3" s="38"/>
      <c r="P3" s="38"/>
      <c r="Q3" s="38"/>
      <c r="R3" s="38"/>
      <c r="S3" s="38"/>
      <c r="T3" s="38"/>
      <c r="U3" s="38"/>
      <c r="V3" s="39"/>
    </row>
    <row r="4" spans="1:22" ht="21" x14ac:dyDescent="0.4">
      <c r="A4" s="36" t="s">
        <v>4</v>
      </c>
      <c r="B4" s="36"/>
      <c r="C4" s="37" t="s">
        <v>5</v>
      </c>
      <c r="D4" s="38"/>
      <c r="E4" s="38"/>
      <c r="F4" s="38"/>
      <c r="G4" s="38"/>
      <c r="H4" s="38"/>
      <c r="I4" s="38"/>
      <c r="J4" s="38"/>
      <c r="K4" s="38"/>
      <c r="L4" s="38"/>
      <c r="M4" s="38"/>
      <c r="N4" s="38"/>
      <c r="O4" s="38"/>
      <c r="P4" s="38"/>
      <c r="Q4" s="38"/>
      <c r="R4" s="38"/>
      <c r="S4" s="38"/>
      <c r="T4" s="38"/>
      <c r="U4" s="38"/>
      <c r="V4" s="39"/>
    </row>
    <row r="5" spans="1:22" ht="21" x14ac:dyDescent="0.4">
      <c r="A5" s="36" t="s">
        <v>6</v>
      </c>
      <c r="B5" s="36"/>
      <c r="C5" s="37" t="s">
        <v>57</v>
      </c>
      <c r="D5" s="38"/>
      <c r="E5" s="38"/>
      <c r="F5" s="38"/>
      <c r="G5" s="38"/>
      <c r="H5" s="38"/>
      <c r="I5" s="38"/>
      <c r="J5" s="38"/>
      <c r="K5" s="38"/>
      <c r="L5" s="38"/>
      <c r="M5" s="38"/>
      <c r="N5" s="38"/>
      <c r="O5" s="38"/>
      <c r="P5" s="38"/>
      <c r="Q5" s="38"/>
      <c r="R5" s="38"/>
      <c r="S5" s="38"/>
      <c r="T5" s="38"/>
      <c r="U5" s="38"/>
      <c r="V5" s="39"/>
    </row>
    <row r="6" spans="1:22" ht="21" x14ac:dyDescent="0.4">
      <c r="A6" s="36" t="s">
        <v>7</v>
      </c>
      <c r="B6" s="36"/>
      <c r="C6" s="46">
        <v>45343</v>
      </c>
      <c r="D6" s="38"/>
      <c r="E6" s="38"/>
      <c r="F6" s="38"/>
      <c r="G6" s="38"/>
      <c r="H6" s="38"/>
      <c r="I6" s="38"/>
      <c r="J6" s="38"/>
      <c r="K6" s="38"/>
      <c r="L6" s="38"/>
      <c r="M6" s="38"/>
      <c r="N6" s="38"/>
      <c r="O6" s="38"/>
      <c r="P6" s="38"/>
      <c r="Q6" s="38"/>
      <c r="R6" s="38"/>
      <c r="S6" s="38"/>
      <c r="T6" s="38"/>
      <c r="U6" s="38"/>
      <c r="V6" s="39"/>
    </row>
    <row r="7" spans="1:22" ht="21" x14ac:dyDescent="0.4">
      <c r="A7" s="36" t="s">
        <v>8</v>
      </c>
      <c r="B7" s="36"/>
      <c r="C7" s="46">
        <v>45419</v>
      </c>
      <c r="D7" s="38"/>
      <c r="E7" s="38"/>
      <c r="F7" s="38"/>
      <c r="G7" s="38"/>
      <c r="H7" s="38"/>
      <c r="I7" s="38"/>
      <c r="J7" s="38"/>
      <c r="K7" s="38"/>
      <c r="L7" s="38"/>
      <c r="M7" s="38"/>
      <c r="N7" s="38"/>
      <c r="O7" s="38"/>
      <c r="P7" s="38"/>
      <c r="Q7" s="38"/>
      <c r="R7" s="38"/>
      <c r="S7" s="38"/>
      <c r="T7" s="38"/>
      <c r="U7" s="38"/>
      <c r="V7" s="39"/>
    </row>
    <row r="8" spans="1:22" ht="21" x14ac:dyDescent="0.4">
      <c r="A8" s="36" t="s">
        <v>9</v>
      </c>
      <c r="B8" s="36"/>
      <c r="C8" s="46">
        <v>45441</v>
      </c>
      <c r="D8" s="38"/>
      <c r="E8" s="38"/>
      <c r="F8" s="38"/>
      <c r="G8" s="38"/>
      <c r="H8" s="38"/>
      <c r="I8" s="38"/>
      <c r="J8" s="38"/>
      <c r="K8" s="38"/>
      <c r="L8" s="38"/>
      <c r="M8" s="38"/>
      <c r="N8" s="38"/>
      <c r="O8" s="38"/>
      <c r="P8" s="38"/>
      <c r="Q8" s="38"/>
      <c r="R8" s="38"/>
      <c r="S8" s="38"/>
      <c r="T8" s="38"/>
      <c r="U8" s="38"/>
      <c r="V8" s="39"/>
    </row>
    <row r="9" spans="1:22" ht="21" x14ac:dyDescent="0.4">
      <c r="A9" s="36" t="s">
        <v>10</v>
      </c>
      <c r="B9" s="36"/>
      <c r="C9" s="46">
        <v>45505</v>
      </c>
      <c r="D9" s="38"/>
      <c r="E9" s="38"/>
      <c r="F9" s="38"/>
      <c r="G9" s="38"/>
      <c r="H9" s="38"/>
      <c r="I9" s="38"/>
      <c r="J9" s="38"/>
      <c r="K9" s="38"/>
      <c r="L9" s="38"/>
      <c r="M9" s="38"/>
      <c r="N9" s="38"/>
      <c r="O9" s="38"/>
      <c r="P9" s="38"/>
      <c r="Q9" s="38"/>
      <c r="R9" s="38"/>
      <c r="S9" s="38"/>
      <c r="T9" s="38"/>
      <c r="U9" s="38"/>
      <c r="V9" s="39"/>
    </row>
    <row r="10" spans="1:22" ht="21" x14ac:dyDescent="0.4">
      <c r="A10" s="36" t="s">
        <v>11</v>
      </c>
      <c r="B10" s="36"/>
      <c r="C10" s="37" t="s">
        <v>12</v>
      </c>
      <c r="D10" s="38"/>
      <c r="E10" s="38"/>
      <c r="F10" s="38"/>
      <c r="G10" s="38"/>
      <c r="H10" s="38"/>
      <c r="I10" s="38"/>
      <c r="J10" s="38"/>
      <c r="K10" s="38"/>
      <c r="L10" s="38"/>
      <c r="M10" s="38"/>
      <c r="N10" s="38"/>
      <c r="O10" s="38"/>
      <c r="P10" s="38"/>
      <c r="Q10" s="38"/>
      <c r="R10" s="38"/>
      <c r="S10" s="38"/>
      <c r="T10" s="38"/>
      <c r="U10" s="38"/>
      <c r="V10" s="39"/>
    </row>
    <row r="11" spans="1:22" s="2" customFormat="1" ht="16.5" customHeight="1" x14ac:dyDescent="0.35">
      <c r="A11" s="47" t="s">
        <v>13</v>
      </c>
      <c r="B11" s="48"/>
      <c r="C11" s="48"/>
      <c r="D11" s="48"/>
      <c r="E11" s="48"/>
      <c r="F11" s="48"/>
      <c r="G11" s="48"/>
      <c r="H11" s="48"/>
      <c r="I11" s="48"/>
      <c r="J11" s="48"/>
      <c r="K11" s="48"/>
      <c r="L11" s="1"/>
      <c r="M11" s="49" t="s">
        <v>14</v>
      </c>
      <c r="N11" s="50"/>
      <c r="O11" s="50"/>
      <c r="P11" s="50"/>
      <c r="Q11" s="50"/>
      <c r="R11" s="50"/>
      <c r="S11" s="50"/>
      <c r="T11" s="50"/>
      <c r="U11" s="50"/>
      <c r="V11" s="50"/>
    </row>
    <row r="12" spans="1:22" s="9" customFormat="1" ht="30" customHeight="1" x14ac:dyDescent="0.3">
      <c r="A12" s="3" t="s">
        <v>15</v>
      </c>
      <c r="B12" s="4" t="s">
        <v>16</v>
      </c>
      <c r="C12" s="4" t="s">
        <v>17</v>
      </c>
      <c r="D12" s="4" t="s">
        <v>18</v>
      </c>
      <c r="E12" s="4" t="s">
        <v>19</v>
      </c>
      <c r="F12" s="4" t="s">
        <v>20</v>
      </c>
      <c r="G12" s="4" t="s">
        <v>21</v>
      </c>
      <c r="H12" s="4" t="s">
        <v>22</v>
      </c>
      <c r="I12" s="4" t="s">
        <v>23</v>
      </c>
      <c r="J12" s="4" t="s">
        <v>24</v>
      </c>
      <c r="K12" s="4" t="s">
        <v>25</v>
      </c>
      <c r="L12" s="5" t="s">
        <v>26</v>
      </c>
      <c r="M12" s="6" t="s">
        <v>27</v>
      </c>
      <c r="N12" s="7" t="s">
        <v>28</v>
      </c>
      <c r="O12" s="7" t="s">
        <v>29</v>
      </c>
      <c r="P12" s="7" t="s">
        <v>30</v>
      </c>
      <c r="Q12" s="7" t="s">
        <v>31</v>
      </c>
      <c r="R12" s="7" t="s">
        <v>32</v>
      </c>
      <c r="S12" s="7" t="s">
        <v>33</v>
      </c>
      <c r="T12" s="7" t="s">
        <v>34</v>
      </c>
      <c r="U12" s="8" t="s">
        <v>35</v>
      </c>
      <c r="V12" s="8" t="s">
        <v>36</v>
      </c>
    </row>
    <row r="13" spans="1:22" ht="15.6" x14ac:dyDescent="0.3">
      <c r="A13" s="25"/>
      <c r="B13" s="12"/>
      <c r="C13" s="12"/>
      <c r="D13" s="12"/>
      <c r="E13" s="12"/>
      <c r="F13" s="12"/>
      <c r="G13" s="20"/>
      <c r="H13" s="26"/>
      <c r="I13" s="27">
        <f>43.67+16</f>
        <v>59.67</v>
      </c>
      <c r="J13" s="10" t="s">
        <v>38</v>
      </c>
      <c r="K13" s="28">
        <v>1</v>
      </c>
      <c r="L13" s="11"/>
      <c r="M13" s="12">
        <v>23</v>
      </c>
      <c r="N13" s="12" t="s">
        <v>39</v>
      </c>
      <c r="O13" s="12"/>
      <c r="P13" s="12">
        <v>5</v>
      </c>
      <c r="Q13" s="12">
        <v>5</v>
      </c>
      <c r="R13" s="12"/>
      <c r="S13" s="12" t="s">
        <v>40</v>
      </c>
      <c r="T13" s="29">
        <v>14.58</v>
      </c>
      <c r="U13" s="12" t="s">
        <v>41</v>
      </c>
      <c r="V13" s="13"/>
    </row>
    <row r="14" spans="1:22" ht="15.6" x14ac:dyDescent="0.3">
      <c r="A14" s="25"/>
      <c r="B14" s="12"/>
      <c r="C14" s="12"/>
      <c r="D14" s="12"/>
      <c r="E14" s="12"/>
      <c r="F14" s="12"/>
      <c r="G14" s="20"/>
      <c r="H14" s="26"/>
      <c r="I14" s="27">
        <f>43.67+27.5</f>
        <v>71.17</v>
      </c>
      <c r="J14" s="10" t="s">
        <v>38</v>
      </c>
      <c r="K14" s="28">
        <v>1</v>
      </c>
      <c r="L14" s="11"/>
      <c r="M14" s="12">
        <v>25</v>
      </c>
      <c r="N14" s="12" t="s">
        <v>39</v>
      </c>
      <c r="O14" s="12"/>
      <c r="P14" s="12">
        <v>5</v>
      </c>
      <c r="Q14" s="12">
        <v>5</v>
      </c>
      <c r="R14" s="12"/>
      <c r="S14" s="12" t="s">
        <v>40</v>
      </c>
      <c r="T14" s="29">
        <v>14.58</v>
      </c>
      <c r="U14" s="12" t="s">
        <v>41</v>
      </c>
      <c r="V14" s="13"/>
    </row>
    <row r="15" spans="1:22" ht="15.6" x14ac:dyDescent="0.3">
      <c r="A15" s="25"/>
      <c r="B15" s="12"/>
      <c r="C15" s="12"/>
      <c r="D15" s="12"/>
      <c r="E15" s="12"/>
      <c r="F15" s="12"/>
      <c r="G15" s="20"/>
      <c r="H15" s="26"/>
      <c r="I15" s="27">
        <f>43.67+20.75</f>
        <v>64.42</v>
      </c>
      <c r="J15" s="10" t="s">
        <v>38</v>
      </c>
      <c r="K15" s="28">
        <v>1</v>
      </c>
      <c r="L15" s="11"/>
      <c r="M15" s="12">
        <v>25</v>
      </c>
      <c r="N15" s="12" t="s">
        <v>39</v>
      </c>
      <c r="O15" s="12"/>
      <c r="P15" s="12">
        <v>11</v>
      </c>
      <c r="Q15" s="12">
        <v>11</v>
      </c>
      <c r="R15" s="12"/>
      <c r="S15" s="12" t="s">
        <v>40</v>
      </c>
      <c r="T15" s="29">
        <v>15.79</v>
      </c>
      <c r="U15" s="12" t="s">
        <v>41</v>
      </c>
      <c r="V15" s="13"/>
    </row>
    <row r="16" spans="1:22" ht="15.6" x14ac:dyDescent="0.3">
      <c r="A16" s="25"/>
      <c r="B16" s="12"/>
      <c r="C16" s="12"/>
      <c r="D16" s="12"/>
      <c r="E16" s="12"/>
      <c r="F16" s="12"/>
      <c r="G16" s="20"/>
      <c r="H16" s="26"/>
      <c r="I16" s="27">
        <v>46.92</v>
      </c>
      <c r="J16" s="10" t="s">
        <v>38</v>
      </c>
      <c r="K16" s="28">
        <v>1</v>
      </c>
      <c r="L16" s="14"/>
      <c r="M16" s="12">
        <v>25</v>
      </c>
      <c r="N16" s="12" t="s">
        <v>39</v>
      </c>
      <c r="O16" s="12"/>
      <c r="P16" s="12">
        <v>8</v>
      </c>
      <c r="Q16" s="12">
        <v>8</v>
      </c>
      <c r="R16" s="12"/>
      <c r="S16" s="12" t="s">
        <v>40</v>
      </c>
      <c r="T16" s="29">
        <v>15.79</v>
      </c>
      <c r="U16" s="12" t="s">
        <v>41</v>
      </c>
      <c r="V16" s="14"/>
    </row>
    <row r="17" spans="1:22" ht="15.6" x14ac:dyDescent="0.3">
      <c r="A17" s="25"/>
      <c r="B17" s="12"/>
      <c r="C17" s="12"/>
      <c r="D17" s="12"/>
      <c r="E17" s="12"/>
      <c r="F17" s="12"/>
      <c r="G17" s="20"/>
      <c r="H17" s="26"/>
      <c r="I17" s="27">
        <f>43.67+77</f>
        <v>120.67</v>
      </c>
      <c r="J17" s="10" t="s">
        <v>38</v>
      </c>
      <c r="K17" s="28">
        <v>1</v>
      </c>
      <c r="L17" s="11"/>
      <c r="M17" s="12">
        <v>25</v>
      </c>
      <c r="N17" s="12" t="s">
        <v>39</v>
      </c>
      <c r="O17" s="12"/>
      <c r="P17" s="12">
        <v>8</v>
      </c>
      <c r="Q17" s="12">
        <v>8</v>
      </c>
      <c r="R17" s="12"/>
      <c r="S17" s="12" t="s">
        <v>40</v>
      </c>
      <c r="T17" s="29">
        <v>15.49</v>
      </c>
      <c r="U17" s="12" t="s">
        <v>41</v>
      </c>
      <c r="V17" s="13"/>
    </row>
    <row r="18" spans="1:22" ht="15.6" x14ac:dyDescent="0.3">
      <c r="A18" s="25"/>
      <c r="B18" s="12"/>
      <c r="C18" s="12"/>
      <c r="D18" s="12"/>
      <c r="E18" s="12"/>
      <c r="F18" s="12"/>
      <c r="G18" s="20"/>
      <c r="H18" s="26"/>
      <c r="I18" s="27">
        <f>43.67+32.75</f>
        <v>76.42</v>
      </c>
      <c r="J18" s="10" t="s">
        <v>38</v>
      </c>
      <c r="K18" s="28">
        <v>1</v>
      </c>
      <c r="L18" s="14"/>
      <c r="M18" s="12">
        <v>25</v>
      </c>
      <c r="N18" s="12" t="s">
        <v>39</v>
      </c>
      <c r="O18" s="12"/>
      <c r="P18" s="12">
        <v>17</v>
      </c>
      <c r="Q18" s="12">
        <v>17</v>
      </c>
      <c r="R18" s="12"/>
      <c r="S18" s="12" t="s">
        <v>40</v>
      </c>
      <c r="T18" s="29">
        <v>15.79</v>
      </c>
      <c r="U18" s="12" t="s">
        <v>41</v>
      </c>
      <c r="V18" s="14"/>
    </row>
    <row r="19" spans="1:22" ht="15.6" x14ac:dyDescent="0.3">
      <c r="A19" s="25"/>
      <c r="B19" s="12"/>
      <c r="C19" s="12"/>
      <c r="D19" s="12"/>
      <c r="E19" s="12"/>
      <c r="F19" s="12"/>
      <c r="G19" s="20"/>
      <c r="H19" s="26"/>
      <c r="I19" s="27">
        <f>43.67+65</f>
        <v>108.67</v>
      </c>
      <c r="J19" s="10" t="s">
        <v>38</v>
      </c>
      <c r="K19" s="28">
        <v>1</v>
      </c>
      <c r="L19" s="11"/>
      <c r="M19" s="12">
        <v>25</v>
      </c>
      <c r="N19" s="12" t="s">
        <v>39</v>
      </c>
      <c r="O19" s="12"/>
      <c r="P19" s="12">
        <v>8</v>
      </c>
      <c r="Q19" s="12">
        <v>8</v>
      </c>
      <c r="R19" s="12"/>
      <c r="S19" s="12" t="s">
        <v>40</v>
      </c>
      <c r="T19" s="29">
        <v>15.49</v>
      </c>
      <c r="U19" s="12" t="s">
        <v>41</v>
      </c>
      <c r="V19" s="13"/>
    </row>
    <row r="20" spans="1:22" ht="15.6" x14ac:dyDescent="0.3">
      <c r="A20" s="25"/>
      <c r="B20" s="12"/>
      <c r="C20" s="12"/>
      <c r="D20" s="12"/>
      <c r="E20" s="12"/>
      <c r="F20" s="26"/>
      <c r="G20" s="20"/>
      <c r="H20" s="26"/>
      <c r="I20" s="27">
        <f>43.67+40.75</f>
        <v>84.42</v>
      </c>
      <c r="J20" s="10" t="s">
        <v>38</v>
      </c>
      <c r="K20" s="28">
        <v>1</v>
      </c>
      <c r="L20" s="11"/>
      <c r="M20" s="12">
        <v>25</v>
      </c>
      <c r="N20" s="12" t="s">
        <v>39</v>
      </c>
      <c r="O20" s="12"/>
      <c r="P20" s="12">
        <v>9</v>
      </c>
      <c r="Q20" s="12">
        <v>9</v>
      </c>
      <c r="R20" s="12"/>
      <c r="S20" s="12" t="s">
        <v>40</v>
      </c>
      <c r="T20" s="29">
        <v>15.79</v>
      </c>
      <c r="U20" s="12" t="s">
        <v>41</v>
      </c>
      <c r="V20" s="13"/>
    </row>
    <row r="21" spans="1:22" ht="15.6" x14ac:dyDescent="0.3">
      <c r="A21" s="25"/>
      <c r="B21" s="12"/>
      <c r="C21" s="12"/>
      <c r="D21" s="12"/>
      <c r="E21" s="12"/>
      <c r="F21" s="12"/>
      <c r="G21" s="20"/>
      <c r="H21" s="26"/>
      <c r="I21" s="27">
        <f>43.67+29</f>
        <v>72.67</v>
      </c>
      <c r="J21" s="10" t="s">
        <v>38</v>
      </c>
      <c r="K21" s="28">
        <v>1</v>
      </c>
      <c r="L21" s="11"/>
      <c r="M21" s="12">
        <v>23</v>
      </c>
      <c r="N21" s="12" t="s">
        <v>39</v>
      </c>
      <c r="O21" s="12"/>
      <c r="P21" s="12">
        <v>6</v>
      </c>
      <c r="Q21" s="12">
        <v>6</v>
      </c>
      <c r="R21" s="12"/>
      <c r="S21" s="12" t="s">
        <v>40</v>
      </c>
      <c r="T21" s="29">
        <v>14.88</v>
      </c>
      <c r="U21" s="12" t="s">
        <v>41</v>
      </c>
      <c r="V21" s="13"/>
    </row>
    <row r="22" spans="1:22" ht="15.6" x14ac:dyDescent="0.3">
      <c r="A22" s="25"/>
      <c r="B22" s="12"/>
      <c r="C22" s="12"/>
      <c r="D22" s="12"/>
      <c r="E22" s="12"/>
      <c r="F22" s="12"/>
      <c r="G22" s="20"/>
      <c r="H22" s="26"/>
      <c r="I22" s="27">
        <f>43.67+31</f>
        <v>74.67</v>
      </c>
      <c r="J22" s="10" t="s">
        <v>38</v>
      </c>
      <c r="K22" s="28">
        <v>1</v>
      </c>
      <c r="L22" s="11"/>
      <c r="M22" s="12">
        <v>25</v>
      </c>
      <c r="N22" s="12" t="s">
        <v>42</v>
      </c>
      <c r="O22" s="12"/>
      <c r="P22" s="12">
        <v>7</v>
      </c>
      <c r="Q22" s="12">
        <v>7</v>
      </c>
      <c r="R22" s="12"/>
      <c r="S22" s="12" t="s">
        <v>40</v>
      </c>
      <c r="T22" s="29">
        <v>15.18</v>
      </c>
      <c r="U22" s="12" t="s">
        <v>41</v>
      </c>
      <c r="V22" s="13"/>
    </row>
    <row r="23" spans="1:22" ht="15.6" x14ac:dyDescent="0.3">
      <c r="A23" s="25"/>
      <c r="B23" s="12"/>
      <c r="C23" s="12"/>
      <c r="D23" s="12"/>
      <c r="E23" s="12"/>
      <c r="F23" s="12"/>
      <c r="G23" s="20"/>
      <c r="H23" s="26"/>
      <c r="I23" s="27">
        <f>43.67+10</f>
        <v>53.67</v>
      </c>
      <c r="J23" s="10" t="s">
        <v>38</v>
      </c>
      <c r="K23" s="28">
        <v>1</v>
      </c>
      <c r="L23" s="11"/>
      <c r="M23" s="12">
        <v>25</v>
      </c>
      <c r="N23" s="12" t="s">
        <v>39</v>
      </c>
      <c r="O23" s="12"/>
      <c r="P23" s="12">
        <v>12</v>
      </c>
      <c r="Q23" s="12">
        <v>12</v>
      </c>
      <c r="R23" s="12"/>
      <c r="S23" s="12" t="s">
        <v>40</v>
      </c>
      <c r="T23" s="29">
        <v>15.79</v>
      </c>
      <c r="U23" s="12" t="s">
        <v>41</v>
      </c>
      <c r="V23" s="13"/>
    </row>
    <row r="24" spans="1:22" ht="15.6" x14ac:dyDescent="0.3">
      <c r="A24" s="25"/>
      <c r="B24" s="12"/>
      <c r="C24" s="12"/>
      <c r="D24" s="12"/>
      <c r="E24" s="12"/>
      <c r="F24" s="12"/>
      <c r="G24" s="20"/>
      <c r="H24" s="26"/>
      <c r="I24" s="27">
        <f>15*13/3</f>
        <v>65</v>
      </c>
      <c r="J24" s="10" t="s">
        <v>38</v>
      </c>
      <c r="K24" s="28">
        <v>0.8</v>
      </c>
      <c r="L24" s="11"/>
      <c r="M24" s="12">
        <v>23</v>
      </c>
      <c r="N24" s="12" t="s">
        <v>43</v>
      </c>
      <c r="O24" s="26">
        <v>45557</v>
      </c>
      <c r="P24" s="12">
        <v>1</v>
      </c>
      <c r="Q24" s="12">
        <v>1</v>
      </c>
      <c r="R24" s="12"/>
      <c r="S24" s="12" t="s">
        <v>40</v>
      </c>
      <c r="T24" s="29">
        <v>14.28</v>
      </c>
      <c r="U24" s="12" t="s">
        <v>41</v>
      </c>
      <c r="V24" s="13"/>
    </row>
    <row r="25" spans="1:22" ht="15.6" x14ac:dyDescent="0.3">
      <c r="A25" s="25"/>
      <c r="B25" s="12"/>
      <c r="C25" s="12"/>
      <c r="D25" s="12"/>
      <c r="E25" s="12"/>
      <c r="F25" s="12"/>
      <c r="G25" s="20"/>
      <c r="H25" s="26"/>
      <c r="I25" s="27">
        <f>43.67+52.75</f>
        <v>96.42</v>
      </c>
      <c r="J25" s="10" t="s">
        <v>38</v>
      </c>
      <c r="K25" s="28">
        <v>0.5</v>
      </c>
      <c r="L25" s="11"/>
      <c r="M25" s="12">
        <v>25</v>
      </c>
      <c r="N25" s="12" t="s">
        <v>39</v>
      </c>
      <c r="O25" s="12"/>
      <c r="P25" s="12">
        <v>8</v>
      </c>
      <c r="Q25" s="12">
        <v>8</v>
      </c>
      <c r="R25" s="12"/>
      <c r="S25" s="12" t="s">
        <v>40</v>
      </c>
      <c r="T25" s="29">
        <v>15.79</v>
      </c>
      <c r="U25" s="12" t="s">
        <v>41</v>
      </c>
      <c r="V25" s="13"/>
    </row>
    <row r="26" spans="1:22" ht="15.6" x14ac:dyDescent="0.3">
      <c r="A26" s="25"/>
      <c r="B26" s="12"/>
      <c r="C26" s="12"/>
      <c r="D26" s="12"/>
      <c r="E26" s="12"/>
      <c r="F26" s="12"/>
      <c r="G26" s="20"/>
      <c r="H26" s="26"/>
      <c r="I26" s="27">
        <f>43.67+74.25</f>
        <v>117.92</v>
      </c>
      <c r="J26" s="10" t="s">
        <v>38</v>
      </c>
      <c r="K26" s="28">
        <v>0.5</v>
      </c>
      <c r="L26" s="14"/>
      <c r="M26" s="12">
        <v>23</v>
      </c>
      <c r="N26" s="12" t="s">
        <v>43</v>
      </c>
      <c r="O26" s="26">
        <v>45736</v>
      </c>
      <c r="P26" s="12">
        <v>3</v>
      </c>
      <c r="Q26" s="12">
        <v>3</v>
      </c>
      <c r="R26" s="12"/>
      <c r="S26" s="12" t="s">
        <v>40</v>
      </c>
      <c r="T26" s="29">
        <v>14.58</v>
      </c>
      <c r="U26" s="12" t="s">
        <v>41</v>
      </c>
      <c r="V26" s="14"/>
    </row>
  </sheetData>
  <autoFilter ref="A12:AA26" xr:uid="{BFA9693D-3798-49B3-B809-D348F826D6CD}"/>
  <mergeCells count="21">
    <mergeCell ref="A11:K11"/>
    <mergeCell ref="M11:V11"/>
    <mergeCell ref="A8:B8"/>
    <mergeCell ref="C8:V8"/>
    <mergeCell ref="A9:B9"/>
    <mergeCell ref="C9:V9"/>
    <mergeCell ref="A10:B10"/>
    <mergeCell ref="C10:V10"/>
    <mergeCell ref="A5:B5"/>
    <mergeCell ref="C5:V5"/>
    <mergeCell ref="A6:B6"/>
    <mergeCell ref="C6:V6"/>
    <mergeCell ref="A7:B7"/>
    <mergeCell ref="C7:V7"/>
    <mergeCell ref="A4:B4"/>
    <mergeCell ref="C4:V4"/>
    <mergeCell ref="A1:V1"/>
    <mergeCell ref="A2:B2"/>
    <mergeCell ref="C2:V2"/>
    <mergeCell ref="A3:B3"/>
    <mergeCell ref="C3:V3"/>
  </mergeCells>
  <dataValidations count="26">
    <dataValidation allowBlank="1" showInputMessage="1" showErrorMessage="1" prompt="Werknemers of uitzendkrachten al dan niet vallend onder de werkingssfeer van de cao taxivervoer die ingezet worden op het aanbestede vervoerscontract." sqref="A11:K11" xr:uid="{B86592E5-3AC6-4B98-8D12-A602292C1241}"/>
    <dataValidation allowBlank="1" showInputMessage="1" showErrorMessage="1" prompt="Geboortedatum van werknemer." sqref="H12" xr:uid="{C7A41AE0-DBB0-48AD-AE5D-C6DDB8A11468}"/>
    <dataValidation allowBlank="1" showInputMessage="1" showErrorMessage="1" prompt="Emailadres van werknemer." sqref="G12" xr:uid="{D9D4106B-4A8B-4436-80C9-7D29FD394E40}"/>
    <dataValidation allowBlank="1" showInputMessage="1" showErrorMessage="1" prompt="Telefoonnummer van werknemer." sqref="F12" xr:uid="{504D0FDE-D353-4745-BE45-5B75D03DCB63}"/>
    <dataValidation allowBlank="1" showInputMessage="1" showErrorMessage="1" prompt="Woonplaats van werknemer." sqref="E12" xr:uid="{A52562DC-A25F-43BD-8402-616F1EE85D62}"/>
    <dataValidation allowBlank="1" showInputMessage="1" showErrorMessage="1" prompt="Postcode van werknemer." sqref="D12" xr:uid="{6C62D339-BDE2-457A-8AAB-922785683327}"/>
    <dataValidation allowBlank="1" showInputMessage="1" showErrorMessage="1" prompt="Adres van werknemer." sqref="C12" xr:uid="{4A18F2BC-17B7-47A8-9E8A-E2EBCC1E9CD0}"/>
    <dataValidation allowBlank="1" showInputMessage="1" showErrorMessage="1" prompt="Achternaam van werknemer." sqref="B12" xr:uid="{867198F1-749B-492B-A3F6-EDF0E27A46F4}"/>
    <dataValidation allowBlank="1" showInputMessage="1" showErrorMessage="1" prompt="Voorletters van werknemer." sqref="A12" xr:uid="{0B5806E2-7A38-48B0-8941-D962CA79E992}"/>
    <dataValidation allowBlank="1" showInputMessage="1" showErrorMessage="1" prompt="Laatstverdiende bruto uurloon zoals deze van toepassing was op de publicatiedatum van deze aanbesteding conform de laatst verkregen loonstrook." sqref="T12" xr:uid="{C8C96040-8795-4EBA-82B8-D6E32299DFB5}"/>
    <dataValidation allowBlank="1" showInputMessage="1" showErrorMessage="1" prompt="De functie van de werknemer." sqref="S12" xr:uid="{03E0329F-5CD0-4BAE-8A3F-C53FCE15AB74}"/>
    <dataValidation allowBlank="1" showInputMessage="1" showErrorMessage="1" prompt="Het aantal jaren dat een werknemer in de bedrijfstak werkzaam is geweest op basis van een arbeidsovereenkomst, waarbij elk kalenderjaar waarin de werknemer werkzaam is geweest als volledig jaar wordt meegeteld." sqref="R12" xr:uid="{7D96879B-BD05-4620-8C43-59B774EAD922}"/>
    <dataValidation allowBlank="1" showInputMessage="1" showErrorMessage="1" prompt="Het aantal jaren welke relevant zijn voor het vaststellen van de transitievergoeding." sqref="Q12" xr:uid="{E4C53F70-AD61-4FF0-BAEB-2298829B24E0}"/>
    <dataValidation allowBlank="1" showInputMessage="1" showErrorMessage="1" prompt="Aantal arbeidsovereenkomsten bij bepaalde tijd." sqref="P12" xr:uid="{7C2638B3-8BEB-4E18-B826-0E87F1A771CE}"/>
    <dataValidation allowBlank="1" showInputMessage="1" showErrorMessage="1" prompt="Eindatum van de arbeidsovereenkomst bij een contract voor bepaalde tijd." sqref="O12" xr:uid="{09A9155E-43CB-47F5-9A36-CDE624F93672}"/>
    <dataValidation allowBlank="1" showInputMessage="1" showErrorMessage="1" prompt="Duur van het dienstverband: Bepaalde tijd of onbepaalde tijd." sqref="N12" xr:uid="{1E41EF8F-1489-423F-B3D7-D09D68648AAC}"/>
    <dataValidation allowBlank="1" showInputMessage="1" showErrorMessage="1" prompt="Aantal vakantiedagen, conform de laatste loonstrook of laatste vakantiekaart." sqref="M12" xr:uid="{A963440E-A0E0-40E2-8E54-1F5389F41596}"/>
    <dataValidation allowBlank="1" showInputMessage="1" showErrorMessage="1" prompt="Het aantal uur dat een werknemer betrokken is bij het vervoerscontract gedeeld door het aantal gewerkte uren X 100%._x000a__x000a_Berekend over de 6 kalendermaanden direct voorafgaand aan de publicatiedatum van de aanbesteding." sqref="K12:L12" xr:uid="{9EC08355-8FDE-41A3-A65F-79E17A479683}"/>
    <dataValidation allowBlank="1" showInputMessage="1" showErrorMessage="1" prompt="Gemiddeld aantal gewerkte uren (inclusief betaald verlof en ziekte) in de referte periode van 3 kalendermaanden direct voorafgaand aan de publicatiedatum van de aanbesteding." sqref="I12" xr:uid="{EB859D91-69E8-4CA4-AE52-817B3524EECA}"/>
    <dataValidation allowBlank="1" showInputMessage="1" showErrorMessage="1" prompt="Standplaats zijnde het vestigingsadres." sqref="U12:V12" xr:uid="{9E354F28-AB4F-49E2-8790-AFA5F6DEE3FE}"/>
    <dataValidation type="list" allowBlank="1" showInputMessage="1" showErrorMessage="1" sqref="R25:R26 Q21:Q26 Q19 R13:R20" xr:uid="{C7073135-C2BE-4955-93CE-9BF834CEDBC1}">
      <formula1>$Y$22:$Y$23</formula1>
    </dataValidation>
    <dataValidation type="list" allowBlank="1" showInputMessage="1" showErrorMessage="1" prompt="Gewerkte uren per maand, periode of week._x000a_" sqref="K22 K26" xr:uid="{C6126256-DBA2-4714-A4CD-95CA6A1F8ACC}">
      <formula1>$X$22:$X$23</formula1>
    </dataValidation>
    <dataValidation allowBlank="1" showInputMessage="1" showErrorMessage="1" prompt="Werknemers of uitzendkrachten onder de werkingssfeer van de cao taxivervoer welke tenminste 6 aaneengesloten maanden voorafgaand aan de publicatiedatum van deze aanbesteding elke maand werkzaamheden hebben uitgevoerd ten behoeve van dit vervoerscontract." sqref="M11:V11" xr:uid="{F23F4CF5-7E12-46A0-B983-7FB0B8F3E0A2}"/>
    <dataValidation type="list" allowBlank="1" showInputMessage="1" showErrorMessage="1" prompt="Gewerkte uren per maand, periode of week._x000a_" sqref="P15:P18" xr:uid="{CA90DC41-40D8-4F67-A527-B90BD5A64688}">
      <formula1>$Z$22:$Z$23</formula1>
    </dataValidation>
    <dataValidation type="list" allowBlank="1" showInputMessage="1" showErrorMessage="1" sqref="R21:R24" xr:uid="{46DEE28C-245F-4C5F-BB9F-ABA536A54B2D}">
      <formula1>#REF!</formula1>
    </dataValidation>
    <dataValidation type="list" allowBlank="1" showInputMessage="1" showErrorMessage="1" prompt="Gewerkte uren per maand, periode of week._x000a_" sqref="P13:P14" xr:uid="{ED8BEC29-A765-455C-97D4-492B095CB3CF}">
      <formula1>#REF!</formula1>
    </dataValidation>
  </dataValidations>
  <pageMargins left="0.7" right="0.7" top="0.75" bottom="0.75" header="0.3" footer="0.3"/>
  <pageSetup paperSize="9" scale="2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6A9438-CD14-403F-AD9E-4B0891214E47}">
  <sheetPr>
    <pageSetUpPr fitToPage="1"/>
  </sheetPr>
  <dimension ref="A1:V29"/>
  <sheetViews>
    <sheetView view="pageBreakPreview" topLeftCell="A3" zoomScale="70" zoomScaleNormal="70" zoomScaleSheetLayoutView="70" workbookViewId="0">
      <selection activeCell="F36" sqref="F36"/>
    </sheetView>
  </sheetViews>
  <sheetFormatPr defaultRowHeight="14.4" x14ac:dyDescent="0.3"/>
  <cols>
    <col min="1" max="1" width="16.33203125" customWidth="1"/>
    <col min="2" max="2" width="43.88671875" customWidth="1"/>
    <col min="3" max="3" width="32.5546875" customWidth="1"/>
    <col min="4" max="4" width="17" customWidth="1"/>
    <col min="5" max="5" width="18.6640625" customWidth="1"/>
    <col min="6" max="6" width="26.109375" customWidth="1"/>
    <col min="7" max="7" width="36.6640625" bestFit="1" customWidth="1"/>
    <col min="8" max="8" width="15" customWidth="1"/>
    <col min="9" max="9" width="25.5546875" customWidth="1"/>
    <col min="10" max="10" width="24.6640625" customWidth="1"/>
    <col min="11" max="11" width="22.33203125" customWidth="1"/>
    <col min="12" max="12" width="19" customWidth="1"/>
    <col min="13" max="13" width="21.33203125" customWidth="1"/>
    <col min="14" max="14" width="26.88671875" customWidth="1"/>
    <col min="15" max="15" width="32.109375" customWidth="1"/>
    <col min="16" max="16" width="36.44140625" customWidth="1"/>
    <col min="17" max="17" width="28.44140625" customWidth="1"/>
    <col min="18" max="18" width="18" bestFit="1" customWidth="1"/>
    <col min="19" max="19" width="14" customWidth="1"/>
    <col min="20" max="20" width="11.5546875" customWidth="1"/>
    <col min="21" max="22" width="24.33203125" customWidth="1"/>
  </cols>
  <sheetData>
    <row r="1" spans="1:22" ht="21.6" thickBot="1" x14ac:dyDescent="0.45">
      <c r="A1" s="40" t="s">
        <v>0</v>
      </c>
      <c r="B1" s="41"/>
      <c r="C1" s="41"/>
      <c r="D1" s="41"/>
      <c r="E1" s="41"/>
      <c r="F1" s="41"/>
      <c r="G1" s="41"/>
      <c r="H1" s="41"/>
      <c r="I1" s="41"/>
      <c r="J1" s="41"/>
      <c r="K1" s="41"/>
      <c r="L1" s="41"/>
      <c r="M1" s="41"/>
      <c r="N1" s="41"/>
      <c r="O1" s="41"/>
      <c r="P1" s="41"/>
      <c r="Q1" s="41"/>
      <c r="R1" s="41"/>
      <c r="S1" s="41"/>
      <c r="T1" s="41"/>
      <c r="U1" s="41"/>
      <c r="V1" s="41"/>
    </row>
    <row r="2" spans="1:22" ht="21" x14ac:dyDescent="0.4">
      <c r="A2" s="42" t="s">
        <v>1</v>
      </c>
      <c r="B2" s="42"/>
      <c r="C2" s="43" t="s">
        <v>45</v>
      </c>
      <c r="D2" s="44"/>
      <c r="E2" s="44"/>
      <c r="F2" s="44"/>
      <c r="G2" s="44"/>
      <c r="H2" s="44"/>
      <c r="I2" s="44"/>
      <c r="J2" s="44"/>
      <c r="K2" s="44"/>
      <c r="L2" s="44"/>
      <c r="M2" s="44"/>
      <c r="N2" s="44"/>
      <c r="O2" s="44"/>
      <c r="P2" s="44"/>
      <c r="Q2" s="44"/>
      <c r="R2" s="44"/>
      <c r="S2" s="44"/>
      <c r="T2" s="44"/>
      <c r="U2" s="44"/>
      <c r="V2" s="45"/>
    </row>
    <row r="3" spans="1:22" ht="21" x14ac:dyDescent="0.4">
      <c r="A3" s="36" t="s">
        <v>3</v>
      </c>
      <c r="B3" s="36"/>
      <c r="C3" s="37"/>
      <c r="D3" s="38"/>
      <c r="E3" s="38"/>
      <c r="F3" s="38"/>
      <c r="G3" s="38"/>
      <c r="H3" s="38"/>
      <c r="I3" s="38"/>
      <c r="J3" s="38"/>
      <c r="K3" s="38"/>
      <c r="L3" s="38"/>
      <c r="M3" s="38"/>
      <c r="N3" s="38"/>
      <c r="O3" s="38"/>
      <c r="P3" s="38"/>
      <c r="Q3" s="38"/>
      <c r="R3" s="38"/>
      <c r="S3" s="38"/>
      <c r="T3" s="38"/>
      <c r="U3" s="38"/>
      <c r="V3" s="39"/>
    </row>
    <row r="4" spans="1:22" ht="21" x14ac:dyDescent="0.4">
      <c r="A4" s="36" t="s">
        <v>4</v>
      </c>
      <c r="B4" s="36"/>
      <c r="C4" s="37" t="s">
        <v>5</v>
      </c>
      <c r="D4" s="38"/>
      <c r="E4" s="38"/>
      <c r="F4" s="38"/>
      <c r="G4" s="38"/>
      <c r="H4" s="38"/>
      <c r="I4" s="38"/>
      <c r="J4" s="38"/>
      <c r="K4" s="38"/>
      <c r="L4" s="38"/>
      <c r="M4" s="38"/>
      <c r="N4" s="38"/>
      <c r="O4" s="38"/>
      <c r="P4" s="38"/>
      <c r="Q4" s="38"/>
      <c r="R4" s="38"/>
      <c r="S4" s="38"/>
      <c r="T4" s="38"/>
      <c r="U4" s="38"/>
      <c r="V4" s="39"/>
    </row>
    <row r="5" spans="1:22" ht="21" x14ac:dyDescent="0.4">
      <c r="A5" s="36" t="s">
        <v>6</v>
      </c>
      <c r="B5" s="36"/>
      <c r="C5" s="37" t="s">
        <v>57</v>
      </c>
      <c r="D5" s="38"/>
      <c r="E5" s="38"/>
      <c r="F5" s="38"/>
      <c r="G5" s="38"/>
      <c r="H5" s="38"/>
      <c r="I5" s="38"/>
      <c r="J5" s="38"/>
      <c r="K5" s="38"/>
      <c r="L5" s="38"/>
      <c r="M5" s="38"/>
      <c r="N5" s="38"/>
      <c r="O5" s="38"/>
      <c r="P5" s="38"/>
      <c r="Q5" s="38"/>
      <c r="R5" s="38"/>
      <c r="S5" s="38"/>
      <c r="T5" s="38"/>
      <c r="U5" s="38"/>
      <c r="V5" s="39"/>
    </row>
    <row r="6" spans="1:22" ht="21" x14ac:dyDescent="0.4">
      <c r="A6" s="36" t="s">
        <v>7</v>
      </c>
      <c r="B6" s="36"/>
      <c r="C6" s="46">
        <v>45343</v>
      </c>
      <c r="D6" s="38"/>
      <c r="E6" s="38"/>
      <c r="F6" s="38"/>
      <c r="G6" s="38"/>
      <c r="H6" s="38"/>
      <c r="I6" s="38"/>
      <c r="J6" s="38"/>
      <c r="K6" s="38"/>
      <c r="L6" s="38"/>
      <c r="M6" s="38"/>
      <c r="N6" s="38"/>
      <c r="O6" s="38"/>
      <c r="P6" s="38"/>
      <c r="Q6" s="38"/>
      <c r="R6" s="38"/>
      <c r="S6" s="38"/>
      <c r="T6" s="38"/>
      <c r="U6" s="38"/>
      <c r="V6" s="39"/>
    </row>
    <row r="7" spans="1:22" ht="21" x14ac:dyDescent="0.4">
      <c r="A7" s="36" t="s">
        <v>8</v>
      </c>
      <c r="B7" s="36"/>
      <c r="C7" s="46">
        <v>45419</v>
      </c>
      <c r="D7" s="38"/>
      <c r="E7" s="38"/>
      <c r="F7" s="38"/>
      <c r="G7" s="38"/>
      <c r="H7" s="38"/>
      <c r="I7" s="38"/>
      <c r="J7" s="38"/>
      <c r="K7" s="38"/>
      <c r="L7" s="38"/>
      <c r="M7" s="38"/>
      <c r="N7" s="38"/>
      <c r="O7" s="38"/>
      <c r="P7" s="38"/>
      <c r="Q7" s="38"/>
      <c r="R7" s="38"/>
      <c r="S7" s="38"/>
      <c r="T7" s="38"/>
      <c r="U7" s="38"/>
      <c r="V7" s="39"/>
    </row>
    <row r="8" spans="1:22" ht="21" x14ac:dyDescent="0.4">
      <c r="A8" s="36" t="s">
        <v>9</v>
      </c>
      <c r="B8" s="36"/>
      <c r="C8" s="46">
        <v>45441</v>
      </c>
      <c r="D8" s="38"/>
      <c r="E8" s="38"/>
      <c r="F8" s="38"/>
      <c r="G8" s="38"/>
      <c r="H8" s="38"/>
      <c r="I8" s="38"/>
      <c r="J8" s="38"/>
      <c r="K8" s="38"/>
      <c r="L8" s="38"/>
      <c r="M8" s="38"/>
      <c r="N8" s="38"/>
      <c r="O8" s="38"/>
      <c r="P8" s="38"/>
      <c r="Q8" s="38"/>
      <c r="R8" s="38"/>
      <c r="S8" s="38"/>
      <c r="T8" s="38"/>
      <c r="U8" s="38"/>
      <c r="V8" s="39"/>
    </row>
    <row r="9" spans="1:22" ht="21" x14ac:dyDescent="0.4">
      <c r="A9" s="36" t="s">
        <v>10</v>
      </c>
      <c r="B9" s="36"/>
      <c r="C9" s="46">
        <v>45505</v>
      </c>
      <c r="D9" s="38"/>
      <c r="E9" s="38"/>
      <c r="F9" s="38"/>
      <c r="G9" s="38"/>
      <c r="H9" s="38"/>
      <c r="I9" s="38"/>
      <c r="J9" s="38"/>
      <c r="K9" s="38"/>
      <c r="L9" s="38"/>
      <c r="M9" s="38"/>
      <c r="N9" s="38"/>
      <c r="O9" s="38"/>
      <c r="P9" s="38"/>
      <c r="Q9" s="38"/>
      <c r="R9" s="38"/>
      <c r="S9" s="38"/>
      <c r="T9" s="38"/>
      <c r="U9" s="38"/>
      <c r="V9" s="39"/>
    </row>
    <row r="10" spans="1:22" ht="21" x14ac:dyDescent="0.4">
      <c r="A10" s="36" t="s">
        <v>11</v>
      </c>
      <c r="B10" s="36"/>
      <c r="C10" s="37" t="s">
        <v>12</v>
      </c>
      <c r="D10" s="38"/>
      <c r="E10" s="38"/>
      <c r="F10" s="38"/>
      <c r="G10" s="38"/>
      <c r="H10" s="38"/>
      <c r="I10" s="38"/>
      <c r="J10" s="38"/>
      <c r="K10" s="38"/>
      <c r="L10" s="38"/>
      <c r="M10" s="38"/>
      <c r="N10" s="38"/>
      <c r="O10" s="38"/>
      <c r="P10" s="38"/>
      <c r="Q10" s="38"/>
      <c r="R10" s="38"/>
      <c r="S10" s="38"/>
      <c r="T10" s="38"/>
      <c r="U10" s="38"/>
      <c r="V10" s="39"/>
    </row>
    <row r="11" spans="1:22" s="2" customFormat="1" ht="16.5" customHeight="1" x14ac:dyDescent="0.35">
      <c r="A11" s="47" t="s">
        <v>13</v>
      </c>
      <c r="B11" s="48"/>
      <c r="C11" s="48"/>
      <c r="D11" s="48"/>
      <c r="E11" s="48"/>
      <c r="F11" s="48"/>
      <c r="G11" s="48"/>
      <c r="H11" s="48"/>
      <c r="I11" s="48"/>
      <c r="J11" s="48"/>
      <c r="K11" s="48"/>
      <c r="L11" s="1"/>
      <c r="M11" s="49" t="s">
        <v>14</v>
      </c>
      <c r="N11" s="50"/>
      <c r="O11" s="50"/>
      <c r="P11" s="50"/>
      <c r="Q11" s="50"/>
      <c r="R11" s="50"/>
      <c r="S11" s="50"/>
      <c r="T11" s="50"/>
      <c r="U11" s="50"/>
      <c r="V11" s="50"/>
    </row>
    <row r="12" spans="1:22" s="9" customFormat="1" ht="30" customHeight="1" x14ac:dyDescent="0.3">
      <c r="A12" s="3" t="s">
        <v>15</v>
      </c>
      <c r="B12" s="4" t="s">
        <v>16</v>
      </c>
      <c r="C12" s="4" t="s">
        <v>17</v>
      </c>
      <c r="D12" s="4" t="s">
        <v>18</v>
      </c>
      <c r="E12" s="4" t="s">
        <v>19</v>
      </c>
      <c r="F12" s="4" t="s">
        <v>20</v>
      </c>
      <c r="G12" s="4" t="s">
        <v>21</v>
      </c>
      <c r="H12" s="4" t="s">
        <v>22</v>
      </c>
      <c r="I12" s="4" t="s">
        <v>23</v>
      </c>
      <c r="J12" s="4" t="s">
        <v>24</v>
      </c>
      <c r="K12" s="4" t="s">
        <v>25</v>
      </c>
      <c r="L12" s="5" t="s">
        <v>26</v>
      </c>
      <c r="M12" s="6" t="s">
        <v>27</v>
      </c>
      <c r="N12" s="7" t="s">
        <v>28</v>
      </c>
      <c r="O12" s="7" t="s">
        <v>29</v>
      </c>
      <c r="P12" s="7" t="s">
        <v>30</v>
      </c>
      <c r="Q12" s="7" t="s">
        <v>31</v>
      </c>
      <c r="R12" s="7" t="s">
        <v>32</v>
      </c>
      <c r="S12" s="7" t="s">
        <v>33</v>
      </c>
      <c r="T12" s="7" t="s">
        <v>34</v>
      </c>
      <c r="U12" s="8" t="s">
        <v>35</v>
      </c>
      <c r="V12" s="8" t="s">
        <v>36</v>
      </c>
    </row>
    <row r="13" spans="1:22" x14ac:dyDescent="0.3">
      <c r="A13" s="13"/>
      <c r="B13" s="13"/>
      <c r="C13" s="13"/>
      <c r="D13" s="13"/>
      <c r="E13" s="13"/>
      <c r="F13" s="13"/>
      <c r="G13" s="13"/>
      <c r="H13" s="13"/>
      <c r="I13" s="32">
        <v>60</v>
      </c>
      <c r="J13" s="13" t="s">
        <v>38</v>
      </c>
      <c r="K13" s="16">
        <v>0.75</v>
      </c>
      <c r="L13" s="15" t="s">
        <v>46</v>
      </c>
      <c r="M13" s="12">
        <v>25</v>
      </c>
      <c r="N13" s="15" t="s">
        <v>47</v>
      </c>
      <c r="O13" s="15" t="s">
        <v>48</v>
      </c>
      <c r="P13" s="15" t="s">
        <v>49</v>
      </c>
      <c r="Q13" s="17">
        <v>6.416666666666667</v>
      </c>
      <c r="R13" s="15"/>
      <c r="S13" s="18" t="s">
        <v>50</v>
      </c>
      <c r="T13" s="12">
        <v>14.88</v>
      </c>
      <c r="U13" s="15" t="s">
        <v>51</v>
      </c>
      <c r="V13" s="15" t="s">
        <v>52</v>
      </c>
    </row>
    <row r="14" spans="1:22" x14ac:dyDescent="0.3">
      <c r="A14" s="13"/>
      <c r="B14" s="13"/>
      <c r="C14" s="13"/>
      <c r="D14" s="13"/>
      <c r="E14" s="13"/>
      <c r="F14" s="13"/>
      <c r="G14" s="13"/>
      <c r="H14" s="13"/>
      <c r="I14" s="32">
        <v>80</v>
      </c>
      <c r="J14" s="13" t="s">
        <v>38</v>
      </c>
      <c r="K14" s="16">
        <v>0.65</v>
      </c>
      <c r="L14" s="15" t="s">
        <v>46</v>
      </c>
      <c r="M14" s="12">
        <v>25</v>
      </c>
      <c r="N14" s="15" t="s">
        <v>47</v>
      </c>
      <c r="O14" s="15" t="s">
        <v>48</v>
      </c>
      <c r="P14" s="15" t="s">
        <v>53</v>
      </c>
      <c r="Q14" s="17">
        <v>10.916666666666666</v>
      </c>
      <c r="R14" s="15"/>
      <c r="S14" s="18" t="s">
        <v>50</v>
      </c>
      <c r="T14" s="12">
        <v>19.59</v>
      </c>
      <c r="U14" s="15" t="s">
        <v>51</v>
      </c>
      <c r="V14" s="15" t="s">
        <v>52</v>
      </c>
    </row>
    <row r="15" spans="1:22" x14ac:dyDescent="0.3">
      <c r="A15" s="13"/>
      <c r="B15" s="13"/>
      <c r="C15" s="13"/>
      <c r="D15" s="13"/>
      <c r="E15" s="13"/>
      <c r="F15" s="13"/>
      <c r="G15" s="13"/>
      <c r="H15" s="13"/>
      <c r="I15" s="32">
        <v>65</v>
      </c>
      <c r="J15" s="13" t="s">
        <v>38</v>
      </c>
      <c r="K15" s="16">
        <v>0.65</v>
      </c>
      <c r="L15" s="15" t="s">
        <v>46</v>
      </c>
      <c r="M15" s="12">
        <v>25</v>
      </c>
      <c r="N15" s="15" t="s">
        <v>47</v>
      </c>
      <c r="O15" s="15" t="s">
        <v>48</v>
      </c>
      <c r="P15" s="15" t="s">
        <v>49</v>
      </c>
      <c r="Q15" s="17">
        <v>6.416666666666667</v>
      </c>
      <c r="R15" s="15"/>
      <c r="S15" s="18" t="s">
        <v>50</v>
      </c>
      <c r="T15" s="12">
        <v>16.59</v>
      </c>
      <c r="U15" s="15" t="s">
        <v>51</v>
      </c>
      <c r="V15" s="15" t="s">
        <v>52</v>
      </c>
    </row>
    <row r="16" spans="1:22" x14ac:dyDescent="0.3">
      <c r="A16" s="13"/>
      <c r="B16" s="13"/>
      <c r="C16" s="13"/>
      <c r="D16" s="13"/>
      <c r="E16" s="13"/>
      <c r="F16" s="13"/>
      <c r="G16" s="13"/>
      <c r="H16" s="13"/>
      <c r="I16" s="32">
        <v>108</v>
      </c>
      <c r="J16" s="13" t="s">
        <v>38</v>
      </c>
      <c r="K16" s="16">
        <v>0.5</v>
      </c>
      <c r="L16" s="15" t="s">
        <v>46</v>
      </c>
      <c r="M16" s="12">
        <v>23</v>
      </c>
      <c r="N16" s="15" t="s">
        <v>47</v>
      </c>
      <c r="O16" s="15" t="s">
        <v>48</v>
      </c>
      <c r="P16" s="15">
        <v>2</v>
      </c>
      <c r="Q16" s="17">
        <v>2.0833333333333335</v>
      </c>
      <c r="R16" s="15"/>
      <c r="S16" s="18" t="s">
        <v>50</v>
      </c>
      <c r="T16" s="12">
        <v>14.57</v>
      </c>
      <c r="U16" s="15" t="s">
        <v>51</v>
      </c>
      <c r="V16" s="15" t="s">
        <v>52</v>
      </c>
    </row>
    <row r="17" spans="1:22" x14ac:dyDescent="0.3">
      <c r="A17" s="13"/>
      <c r="B17" s="13"/>
      <c r="C17" s="13"/>
      <c r="D17" s="13"/>
      <c r="E17" s="13"/>
      <c r="F17" s="13"/>
      <c r="G17" s="13"/>
      <c r="H17" s="13"/>
      <c r="I17" s="13">
        <v>121</v>
      </c>
      <c r="J17" s="13" t="s">
        <v>38</v>
      </c>
      <c r="K17" s="16">
        <v>0.5</v>
      </c>
      <c r="L17" s="15" t="s">
        <v>46</v>
      </c>
      <c r="M17" s="12">
        <v>25</v>
      </c>
      <c r="N17" s="15" t="s">
        <v>47</v>
      </c>
      <c r="O17" s="15" t="s">
        <v>48</v>
      </c>
      <c r="P17" s="15" t="s">
        <v>53</v>
      </c>
      <c r="Q17" s="17">
        <v>6.416666666666667</v>
      </c>
      <c r="R17" s="15"/>
      <c r="S17" s="18" t="s">
        <v>50</v>
      </c>
      <c r="T17" s="34">
        <v>15.17</v>
      </c>
      <c r="U17" s="15" t="s">
        <v>51</v>
      </c>
      <c r="V17" s="15" t="s">
        <v>52</v>
      </c>
    </row>
    <row r="25" spans="1:22" x14ac:dyDescent="0.3">
      <c r="M25" s="35"/>
      <c r="T25" s="33"/>
    </row>
    <row r="26" spans="1:22" x14ac:dyDescent="0.3">
      <c r="M26" s="35"/>
      <c r="T26" s="33"/>
    </row>
    <row r="27" spans="1:22" x14ac:dyDescent="0.3">
      <c r="M27" s="35"/>
      <c r="T27" s="33"/>
    </row>
    <row r="28" spans="1:22" x14ac:dyDescent="0.3">
      <c r="M28" s="35"/>
      <c r="T28" s="33"/>
    </row>
    <row r="29" spans="1:22" x14ac:dyDescent="0.3">
      <c r="M29" s="35"/>
      <c r="T29" s="33"/>
    </row>
  </sheetData>
  <autoFilter ref="A12:V17" xr:uid="{BFA9693D-3798-49B3-B809-D348F826D6CD}"/>
  <mergeCells count="21">
    <mergeCell ref="A11:K11"/>
    <mergeCell ref="M11:V11"/>
    <mergeCell ref="A8:B8"/>
    <mergeCell ref="C8:V8"/>
    <mergeCell ref="A9:B9"/>
    <mergeCell ref="C9:V9"/>
    <mergeCell ref="A10:B10"/>
    <mergeCell ref="C10:V10"/>
    <mergeCell ref="A5:B5"/>
    <mergeCell ref="C5:V5"/>
    <mergeCell ref="A6:B6"/>
    <mergeCell ref="C6:V6"/>
    <mergeCell ref="A7:B7"/>
    <mergeCell ref="C7:V7"/>
    <mergeCell ref="A4:B4"/>
    <mergeCell ref="C4:V4"/>
    <mergeCell ref="A1:V1"/>
    <mergeCell ref="A2:B2"/>
    <mergeCell ref="C2:V2"/>
    <mergeCell ref="A3:B3"/>
    <mergeCell ref="C3:V3"/>
  </mergeCells>
  <conditionalFormatting sqref="M25:M29">
    <cfRule type="expression" dxfId="2" priority="1">
      <formula>$A25=FALSE</formula>
    </cfRule>
  </conditionalFormatting>
  <conditionalFormatting sqref="T25:T29">
    <cfRule type="expression" dxfId="1" priority="2">
      <formula>$A22=FALSE</formula>
    </cfRule>
  </conditionalFormatting>
  <dataValidations xWindow="67" yWindow="475" count="23">
    <dataValidation allowBlank="1" showInputMessage="1" showErrorMessage="1" prompt="Werknemers of uitzendkrachten onder de werkingssfeer van de cao taxivervoer welke tenminste 6 aaneengesloten maanden voorafgaand aan de publicatiedatum van deze aanbesteding elke maand werkzaamheden hebben uitgevoerd ten behoeve van dit vervoerscontract." sqref="M11:V11" xr:uid="{FEAB7FEF-8913-45CB-8CD5-C454F11BF8ED}"/>
    <dataValidation allowBlank="1" showInputMessage="1" showErrorMessage="1" prompt="Standplaats zijnde het vestigingsadres." sqref="U12:V12" xr:uid="{D153E3E4-4A3C-4321-ADAE-E4B32E6BC4CB}"/>
    <dataValidation allowBlank="1" showInputMessage="1" showErrorMessage="1" prompt="Gemiddeld aantal gewerkte uren (inclusief betaald verlof en ziekte) in de referte periode van 3 kalendermaanden direct voorafgaand aan de publicatiedatum van de aanbesteding." sqref="I12" xr:uid="{78D12F52-542F-436E-8C5B-CDFE6E5BEE1F}"/>
    <dataValidation allowBlank="1" showInputMessage="1" showErrorMessage="1" prompt="Het aantal uur dat een werknemer betrokken is bij het vervoerscontract gedeeld door het aantal gewerkte uren X 100%._x000a__x000a_Berekend over de 6 kalendermaanden direct voorafgaand aan de publicatiedatum van de aanbesteding." sqref="K12:L12" xr:uid="{3F0F3384-2D46-41D1-B228-35E9A1D38D0B}"/>
    <dataValidation allowBlank="1" showInputMessage="1" showErrorMessage="1" prompt="Aantal vakantiedagen, conform de laatste loonstrook of laatste vakantiekaart." sqref="M12" xr:uid="{A98E9DDA-59B7-43C0-A18F-7D34D142C373}"/>
    <dataValidation allowBlank="1" showInputMessage="1" showErrorMessage="1" prompt="Duur van het dienstverband: Bepaalde tijd of onbepaalde tijd." sqref="N12" xr:uid="{43296C00-4358-44CD-94B9-2996B444D49C}"/>
    <dataValidation allowBlank="1" showInputMessage="1" showErrorMessage="1" prompt="Eindatum van de arbeidsovereenkomst bij een contract voor bepaalde tijd." sqref="O12" xr:uid="{5E8AB592-5528-4BBB-AFDD-66D26AF58EBB}"/>
    <dataValidation allowBlank="1" showInputMessage="1" showErrorMessage="1" prompt="Aantal arbeidsovereenkomsten bij bepaalde tijd." sqref="P12" xr:uid="{E1C123FF-A67A-42FB-AF69-4143E76C2630}"/>
    <dataValidation allowBlank="1" showInputMessage="1" showErrorMessage="1" prompt="Het aantal jaren welke relevant zijn voor het vaststellen van de transitievergoeding." sqref="Q12" xr:uid="{273224A8-8D3E-4861-BDB6-103007B60598}"/>
    <dataValidation allowBlank="1" showInputMessage="1" showErrorMessage="1" prompt="Het aantal jaren dat een werknemer in de bedrijfstak werkzaam is geweest op basis van een arbeidsovereenkomst, waarbij elk kalenderjaar waarin de werknemer werkzaam is geweest als volledig jaar wordt meegeteld." sqref="R12" xr:uid="{27A69B70-F425-482A-B5AD-31FA127B65E9}"/>
    <dataValidation allowBlank="1" showInputMessage="1" showErrorMessage="1" prompt="De functie van de werknemer." sqref="S12" xr:uid="{E78843B2-707D-4201-9417-B3024026C16D}"/>
    <dataValidation allowBlank="1" showInputMessage="1" showErrorMessage="1" prompt="Laatstverdiende bruto uurloon zoals deze van toepassing was op de publicatiedatum van deze aanbesteding conform de laatst verkregen loonstrook." sqref="T12" xr:uid="{C5D05C66-5DD0-4472-BBFB-5B640EC1D6BB}"/>
    <dataValidation allowBlank="1" showInputMessage="1" showErrorMessage="1" prompt="Voorletters van werknemer." sqref="A12" xr:uid="{155B722A-FA5F-4AAC-B566-BBEBCF8B98AC}"/>
    <dataValidation allowBlank="1" showInputMessage="1" showErrorMessage="1" prompt="Achternaam van werknemer." sqref="B12" xr:uid="{9F6FDF5A-07E9-4F9B-A382-DEE15F0D3591}"/>
    <dataValidation allowBlank="1" showInputMessage="1" showErrorMessage="1" prompt="Adres van werknemer." sqref="C12" xr:uid="{624F3A3E-E59B-4807-AC87-95F1457D87F1}"/>
    <dataValidation allowBlank="1" showInputMessage="1" showErrorMessage="1" prompt="Postcode van werknemer." sqref="D12" xr:uid="{ED0EC4B5-7F59-42F6-BD2E-F17FE16F45C0}"/>
    <dataValidation allowBlank="1" showInputMessage="1" showErrorMessage="1" prompt="Woonplaats van werknemer." sqref="E12" xr:uid="{AD71CD4B-7A27-4179-9B9E-7FCDE4CBD19A}"/>
    <dataValidation allowBlank="1" showInputMessage="1" showErrorMessage="1" prompt="Telefoonnummer van werknemer." sqref="F12" xr:uid="{33F8814F-CBE2-4B02-B97F-2C8CE9604602}"/>
    <dataValidation allowBlank="1" showInputMessage="1" showErrorMessage="1" prompt="Emailadres van werknemer." sqref="G12" xr:uid="{B0970FC4-82AF-4276-BE9E-3A501AF9969E}"/>
    <dataValidation allowBlank="1" showInputMessage="1" showErrorMessage="1" prompt="Geboortedatum van werknemer." sqref="H12" xr:uid="{21E31E5C-C615-4C36-A04B-E8FB299E0C90}"/>
    <dataValidation allowBlank="1" showInputMessage="1" showErrorMessage="1" prompt="Werknemers of uitzendkrachten al dan niet vallend onder de werkingssfeer van de cao taxivervoer die ingezet worden op het aanbestede vervoerscontract." sqref="A11:K11" xr:uid="{0B2C8DF5-C9C3-422B-9503-D43E09DF3EA6}"/>
    <dataValidation type="list" allowBlank="1" showInputMessage="1" showErrorMessage="1" prompt="Gewerkte uren per maand, periode of week._x000a_" sqref="P13:P17" xr:uid="{78382DDC-99D9-4F34-9F47-5B03BF20EA4C}">
      <formula1>#REF!</formula1>
    </dataValidation>
    <dataValidation type="list" allowBlank="1" showInputMessage="1" showErrorMessage="1" sqref="R13:R17" xr:uid="{D666110B-890A-41A6-8424-F8A9947655DD}">
      <formula1>#REF!</formula1>
    </dataValidation>
  </dataValidations>
  <pageMargins left="0.7" right="0.7" top="0.75" bottom="0.75" header="0.3" footer="0.3"/>
  <pageSetup paperSize="9" scale="24"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5EF6DF-6A89-40DD-92FF-43511E9BEC50}">
  <sheetPr>
    <pageSetUpPr fitToPage="1"/>
  </sheetPr>
  <dimension ref="A1:AA25"/>
  <sheetViews>
    <sheetView tabSelected="1" view="pageBreakPreview" topLeftCell="A5" zoomScale="70" zoomScaleNormal="70" zoomScaleSheetLayoutView="70" workbookViewId="0">
      <selection activeCell="E26" sqref="E26"/>
    </sheetView>
  </sheetViews>
  <sheetFormatPr defaultRowHeight="14.4" x14ac:dyDescent="0.3"/>
  <cols>
    <col min="1" max="1" width="16.33203125" customWidth="1"/>
    <col min="2" max="2" width="43.88671875" customWidth="1"/>
    <col min="3" max="3" width="32.5546875" customWidth="1"/>
    <col min="4" max="4" width="17" customWidth="1"/>
    <col min="5" max="5" width="18.6640625" customWidth="1"/>
    <col min="6" max="6" width="26.109375" customWidth="1"/>
    <col min="7" max="7" width="36.6640625" bestFit="1" customWidth="1"/>
    <col min="8" max="8" width="15" customWidth="1"/>
    <col min="9" max="9" width="25.5546875" customWidth="1"/>
    <col min="10" max="10" width="24.6640625" customWidth="1"/>
    <col min="11" max="11" width="22.33203125" customWidth="1"/>
    <col min="12" max="12" width="19" customWidth="1"/>
    <col min="13" max="13" width="21.33203125" customWidth="1"/>
    <col min="14" max="14" width="26.88671875" customWidth="1"/>
    <col min="15" max="15" width="32.109375" customWidth="1"/>
    <col min="16" max="16" width="36.44140625" customWidth="1"/>
    <col min="17" max="17" width="28.44140625" customWidth="1"/>
    <col min="18" max="18" width="18" bestFit="1" customWidth="1"/>
    <col min="19" max="19" width="14" customWidth="1"/>
    <col min="20" max="20" width="11.5546875" customWidth="1"/>
    <col min="21" max="22" width="24.33203125" customWidth="1"/>
    <col min="23" max="23" width="9.109375" hidden="1" customWidth="1"/>
    <col min="24" max="24" width="11.88671875" hidden="1" customWidth="1"/>
    <col min="25" max="27" width="9.109375" hidden="1" customWidth="1"/>
  </cols>
  <sheetData>
    <row r="1" spans="1:22" ht="21.6" thickBot="1" x14ac:dyDescent="0.45">
      <c r="A1" s="40" t="s">
        <v>0</v>
      </c>
      <c r="B1" s="41"/>
      <c r="C1" s="41"/>
      <c r="D1" s="41"/>
      <c r="E1" s="41"/>
      <c r="F1" s="41"/>
      <c r="G1" s="41"/>
      <c r="H1" s="41"/>
      <c r="I1" s="41"/>
      <c r="J1" s="41"/>
      <c r="K1" s="41"/>
      <c r="L1" s="41"/>
      <c r="M1" s="41"/>
      <c r="N1" s="41"/>
      <c r="O1" s="41"/>
      <c r="P1" s="41"/>
      <c r="Q1" s="41"/>
      <c r="R1" s="41"/>
      <c r="S1" s="41"/>
      <c r="T1" s="41"/>
      <c r="U1" s="41"/>
      <c r="V1" s="41"/>
    </row>
    <row r="2" spans="1:22" ht="21" x14ac:dyDescent="0.4">
      <c r="A2" s="42" t="s">
        <v>1</v>
      </c>
      <c r="B2" s="42"/>
      <c r="C2" s="43" t="s">
        <v>45</v>
      </c>
      <c r="D2" s="44"/>
      <c r="E2" s="44"/>
      <c r="F2" s="44"/>
      <c r="G2" s="44"/>
      <c r="H2" s="44"/>
      <c r="I2" s="44"/>
      <c r="J2" s="44"/>
      <c r="K2" s="44"/>
      <c r="L2" s="44"/>
      <c r="M2" s="44"/>
      <c r="N2" s="44"/>
      <c r="O2" s="44"/>
      <c r="P2" s="44"/>
      <c r="Q2" s="44"/>
      <c r="R2" s="44"/>
      <c r="S2" s="44"/>
      <c r="T2" s="44"/>
      <c r="U2" s="44"/>
      <c r="V2" s="45"/>
    </row>
    <row r="3" spans="1:22" ht="21" x14ac:dyDescent="0.4">
      <c r="A3" s="36" t="s">
        <v>3</v>
      </c>
      <c r="B3" s="36"/>
      <c r="C3" s="37"/>
      <c r="D3" s="38"/>
      <c r="E3" s="38"/>
      <c r="F3" s="38"/>
      <c r="G3" s="38"/>
      <c r="H3" s="38"/>
      <c r="I3" s="38"/>
      <c r="J3" s="38"/>
      <c r="K3" s="38"/>
      <c r="L3" s="38"/>
      <c r="M3" s="38"/>
      <c r="N3" s="38"/>
      <c r="O3" s="38"/>
      <c r="P3" s="38"/>
      <c r="Q3" s="38"/>
      <c r="R3" s="38"/>
      <c r="S3" s="38"/>
      <c r="T3" s="38"/>
      <c r="U3" s="38"/>
      <c r="V3" s="39"/>
    </row>
    <row r="4" spans="1:22" ht="21" x14ac:dyDescent="0.4">
      <c r="A4" s="36" t="s">
        <v>4</v>
      </c>
      <c r="B4" s="36"/>
      <c r="C4" s="37" t="s">
        <v>5</v>
      </c>
      <c r="D4" s="38"/>
      <c r="E4" s="38"/>
      <c r="F4" s="38"/>
      <c r="G4" s="38"/>
      <c r="H4" s="38"/>
      <c r="I4" s="38"/>
      <c r="J4" s="38"/>
      <c r="K4" s="38"/>
      <c r="L4" s="38"/>
      <c r="M4" s="38"/>
      <c r="N4" s="38"/>
      <c r="O4" s="38"/>
      <c r="P4" s="38"/>
      <c r="Q4" s="38"/>
      <c r="R4" s="38"/>
      <c r="S4" s="38"/>
      <c r="T4" s="38"/>
      <c r="U4" s="38"/>
      <c r="V4" s="39"/>
    </row>
    <row r="5" spans="1:22" ht="21" x14ac:dyDescent="0.4">
      <c r="A5" s="36" t="s">
        <v>6</v>
      </c>
      <c r="B5" s="36"/>
      <c r="C5" s="37" t="s">
        <v>57</v>
      </c>
      <c r="D5" s="38"/>
      <c r="E5" s="38"/>
      <c r="F5" s="38"/>
      <c r="G5" s="38"/>
      <c r="H5" s="38"/>
      <c r="I5" s="38"/>
      <c r="J5" s="38"/>
      <c r="K5" s="38"/>
      <c r="L5" s="38"/>
      <c r="M5" s="38"/>
      <c r="N5" s="38"/>
      <c r="O5" s="38"/>
      <c r="P5" s="38"/>
      <c r="Q5" s="38"/>
      <c r="R5" s="38"/>
      <c r="S5" s="38"/>
      <c r="T5" s="38"/>
      <c r="U5" s="38"/>
      <c r="V5" s="39"/>
    </row>
    <row r="6" spans="1:22" ht="21" x14ac:dyDescent="0.4">
      <c r="A6" s="36" t="s">
        <v>7</v>
      </c>
      <c r="B6" s="36"/>
      <c r="C6" s="46">
        <v>45343</v>
      </c>
      <c r="D6" s="38"/>
      <c r="E6" s="38"/>
      <c r="F6" s="38"/>
      <c r="G6" s="38"/>
      <c r="H6" s="38"/>
      <c r="I6" s="38"/>
      <c r="J6" s="38"/>
      <c r="K6" s="38"/>
      <c r="L6" s="38"/>
      <c r="M6" s="38"/>
      <c r="N6" s="38"/>
      <c r="O6" s="38"/>
      <c r="P6" s="38"/>
      <c r="Q6" s="38"/>
      <c r="R6" s="38"/>
      <c r="S6" s="38"/>
      <c r="T6" s="38"/>
      <c r="U6" s="38"/>
      <c r="V6" s="39"/>
    </row>
    <row r="7" spans="1:22" ht="21" x14ac:dyDescent="0.4">
      <c r="A7" s="36" t="s">
        <v>8</v>
      </c>
      <c r="B7" s="36"/>
      <c r="C7" s="46">
        <v>45419</v>
      </c>
      <c r="D7" s="38"/>
      <c r="E7" s="38"/>
      <c r="F7" s="38"/>
      <c r="G7" s="38"/>
      <c r="H7" s="38"/>
      <c r="I7" s="38"/>
      <c r="J7" s="38"/>
      <c r="K7" s="38"/>
      <c r="L7" s="38"/>
      <c r="M7" s="38"/>
      <c r="N7" s="38"/>
      <c r="O7" s="38"/>
      <c r="P7" s="38"/>
      <c r="Q7" s="38"/>
      <c r="R7" s="38"/>
      <c r="S7" s="38"/>
      <c r="T7" s="38"/>
      <c r="U7" s="38"/>
      <c r="V7" s="39"/>
    </row>
    <row r="8" spans="1:22" ht="21" x14ac:dyDescent="0.4">
      <c r="A8" s="36" t="s">
        <v>9</v>
      </c>
      <c r="B8" s="36"/>
      <c r="C8" s="46">
        <v>45441</v>
      </c>
      <c r="D8" s="38"/>
      <c r="E8" s="38"/>
      <c r="F8" s="38"/>
      <c r="G8" s="38"/>
      <c r="H8" s="38"/>
      <c r="I8" s="38"/>
      <c r="J8" s="38"/>
      <c r="K8" s="38"/>
      <c r="L8" s="38"/>
      <c r="M8" s="38"/>
      <c r="N8" s="38"/>
      <c r="O8" s="38"/>
      <c r="P8" s="38"/>
      <c r="Q8" s="38"/>
      <c r="R8" s="38"/>
      <c r="S8" s="38"/>
      <c r="T8" s="38"/>
      <c r="U8" s="38"/>
      <c r="V8" s="39"/>
    </row>
    <row r="9" spans="1:22" ht="21" x14ac:dyDescent="0.4">
      <c r="A9" s="36" t="s">
        <v>10</v>
      </c>
      <c r="B9" s="36"/>
      <c r="C9" s="46">
        <v>45505</v>
      </c>
      <c r="D9" s="38"/>
      <c r="E9" s="38"/>
      <c r="F9" s="38"/>
      <c r="G9" s="38"/>
      <c r="H9" s="38"/>
      <c r="I9" s="38"/>
      <c r="J9" s="38"/>
      <c r="K9" s="38"/>
      <c r="L9" s="38"/>
      <c r="M9" s="38"/>
      <c r="N9" s="38"/>
      <c r="O9" s="38"/>
      <c r="P9" s="38"/>
      <c r="Q9" s="38"/>
      <c r="R9" s="38"/>
      <c r="S9" s="38"/>
      <c r="T9" s="38"/>
      <c r="U9" s="38"/>
      <c r="V9" s="39"/>
    </row>
    <row r="10" spans="1:22" ht="21" x14ac:dyDescent="0.4">
      <c r="A10" s="36" t="s">
        <v>11</v>
      </c>
      <c r="B10" s="36"/>
      <c r="C10" s="37" t="s">
        <v>12</v>
      </c>
      <c r="D10" s="38"/>
      <c r="E10" s="38"/>
      <c r="F10" s="38"/>
      <c r="G10" s="38"/>
      <c r="H10" s="38"/>
      <c r="I10" s="38"/>
      <c r="J10" s="38"/>
      <c r="K10" s="38"/>
      <c r="L10" s="38"/>
      <c r="M10" s="38"/>
      <c r="N10" s="38"/>
      <c r="O10" s="38"/>
      <c r="P10" s="38"/>
      <c r="Q10" s="38"/>
      <c r="R10" s="38"/>
      <c r="S10" s="38"/>
      <c r="T10" s="38"/>
      <c r="U10" s="38"/>
      <c r="V10" s="39"/>
    </row>
    <row r="11" spans="1:22" s="2" customFormat="1" ht="16.5" customHeight="1" x14ac:dyDescent="0.35">
      <c r="A11" s="47" t="s">
        <v>13</v>
      </c>
      <c r="B11" s="48"/>
      <c r="C11" s="48"/>
      <c r="D11" s="48"/>
      <c r="E11" s="48"/>
      <c r="F11" s="48"/>
      <c r="G11" s="48"/>
      <c r="H11" s="48"/>
      <c r="I11" s="48"/>
      <c r="J11" s="48"/>
      <c r="K11" s="48"/>
      <c r="L11" s="1"/>
      <c r="M11" s="49" t="s">
        <v>14</v>
      </c>
      <c r="N11" s="50"/>
      <c r="O11" s="50"/>
      <c r="P11" s="50"/>
      <c r="Q11" s="50"/>
      <c r="R11" s="50"/>
      <c r="S11" s="50"/>
      <c r="T11" s="50"/>
      <c r="U11" s="50"/>
      <c r="V11" s="50"/>
    </row>
    <row r="12" spans="1:22" s="9" customFormat="1" ht="30" customHeight="1" x14ac:dyDescent="0.3">
      <c r="A12" s="3" t="s">
        <v>15</v>
      </c>
      <c r="B12" s="4" t="s">
        <v>16</v>
      </c>
      <c r="C12" s="4" t="s">
        <v>17</v>
      </c>
      <c r="D12" s="4" t="s">
        <v>18</v>
      </c>
      <c r="E12" s="4" t="s">
        <v>19</v>
      </c>
      <c r="F12" s="4" t="s">
        <v>20</v>
      </c>
      <c r="G12" s="4" t="s">
        <v>21</v>
      </c>
      <c r="H12" s="4" t="s">
        <v>22</v>
      </c>
      <c r="I12" s="4" t="s">
        <v>23</v>
      </c>
      <c r="J12" s="4" t="s">
        <v>24</v>
      </c>
      <c r="K12" s="4" t="s">
        <v>25</v>
      </c>
      <c r="L12" s="5" t="s">
        <v>26</v>
      </c>
      <c r="M12" s="6" t="s">
        <v>27</v>
      </c>
      <c r="N12" s="7" t="s">
        <v>28</v>
      </c>
      <c r="O12" s="7" t="s">
        <v>29</v>
      </c>
      <c r="P12" s="7" t="s">
        <v>30</v>
      </c>
      <c r="Q12" s="7" t="s">
        <v>31</v>
      </c>
      <c r="R12" s="7" t="s">
        <v>32</v>
      </c>
      <c r="S12" s="7" t="s">
        <v>33</v>
      </c>
      <c r="T12" s="7" t="s">
        <v>34</v>
      </c>
      <c r="U12" s="8" t="s">
        <v>35</v>
      </c>
      <c r="V12" s="8" t="s">
        <v>36</v>
      </c>
    </row>
    <row r="13" spans="1:22" ht="15.6" x14ac:dyDescent="0.3">
      <c r="A13" s="19"/>
      <c r="B13" s="19"/>
      <c r="C13" s="19"/>
      <c r="D13" s="19"/>
      <c r="E13" s="19"/>
      <c r="F13" s="19"/>
      <c r="G13" s="19"/>
      <c r="H13" s="19"/>
      <c r="I13" s="21">
        <v>78.5</v>
      </c>
      <c r="J13" s="19" t="s">
        <v>38</v>
      </c>
      <c r="K13" s="22">
        <v>1</v>
      </c>
      <c r="L13" s="21">
        <v>6</v>
      </c>
      <c r="M13" s="19">
        <v>25</v>
      </c>
      <c r="N13" s="19" t="s">
        <v>39</v>
      </c>
      <c r="O13" s="21" t="s">
        <v>54</v>
      </c>
      <c r="P13" s="21" t="s">
        <v>54</v>
      </c>
      <c r="Q13" s="21">
        <v>5</v>
      </c>
      <c r="R13" s="23">
        <v>8</v>
      </c>
      <c r="S13" s="19" t="s">
        <v>55</v>
      </c>
      <c r="T13" s="31">
        <v>15.49</v>
      </c>
      <c r="U13" s="19" t="s">
        <v>44</v>
      </c>
      <c r="V13" s="15"/>
    </row>
    <row r="14" spans="1:22" ht="15.6" x14ac:dyDescent="0.3">
      <c r="A14" s="19"/>
      <c r="B14" s="19"/>
      <c r="C14" s="19"/>
      <c r="D14" s="19"/>
      <c r="E14" s="19"/>
      <c r="F14" s="19"/>
      <c r="G14" s="19"/>
      <c r="H14" s="19"/>
      <c r="I14" s="21">
        <v>63.5</v>
      </c>
      <c r="J14" s="19" t="s">
        <v>38</v>
      </c>
      <c r="K14" s="22">
        <v>1</v>
      </c>
      <c r="L14" s="21">
        <v>6</v>
      </c>
      <c r="M14" s="19">
        <v>25</v>
      </c>
      <c r="N14" s="19" t="s">
        <v>39</v>
      </c>
      <c r="O14" s="21" t="s">
        <v>54</v>
      </c>
      <c r="P14" s="21" t="s">
        <v>54</v>
      </c>
      <c r="Q14" s="21">
        <v>5</v>
      </c>
      <c r="R14" s="24">
        <v>8</v>
      </c>
      <c r="S14" s="19" t="s">
        <v>56</v>
      </c>
      <c r="T14" s="31">
        <v>14.34</v>
      </c>
      <c r="U14" s="19" t="s">
        <v>44</v>
      </c>
      <c r="V14" s="15"/>
    </row>
    <row r="15" spans="1:22" ht="15.6" x14ac:dyDescent="0.3">
      <c r="A15" s="19"/>
      <c r="B15" s="19"/>
      <c r="C15" s="19"/>
      <c r="D15" s="19"/>
      <c r="E15" s="19"/>
      <c r="F15" s="19"/>
      <c r="G15" s="19"/>
      <c r="H15" s="19"/>
      <c r="I15" s="21">
        <v>80</v>
      </c>
      <c r="J15" s="19" t="s">
        <v>38</v>
      </c>
      <c r="K15" s="22">
        <v>1</v>
      </c>
      <c r="L15" s="21">
        <v>6</v>
      </c>
      <c r="M15" s="19">
        <v>25</v>
      </c>
      <c r="N15" s="19" t="s">
        <v>39</v>
      </c>
      <c r="O15" s="21" t="s">
        <v>54</v>
      </c>
      <c r="P15" s="21" t="s">
        <v>54</v>
      </c>
      <c r="Q15" s="21">
        <v>7</v>
      </c>
      <c r="R15" s="21">
        <v>8</v>
      </c>
      <c r="S15" s="19" t="s">
        <v>55</v>
      </c>
      <c r="T15" s="31">
        <v>15.79</v>
      </c>
      <c r="U15" s="19" t="s">
        <v>37</v>
      </c>
      <c r="V15" s="15"/>
    </row>
    <row r="23" spans="20:20" ht="15.6" x14ac:dyDescent="0.3">
      <c r="T23" s="30">
        <v>15.49</v>
      </c>
    </row>
    <row r="24" spans="20:20" ht="15.6" x14ac:dyDescent="0.3">
      <c r="T24" s="30">
        <v>14.34</v>
      </c>
    </row>
    <row r="25" spans="20:20" ht="15.6" x14ac:dyDescent="0.3">
      <c r="T25" s="30">
        <v>15.79</v>
      </c>
    </row>
  </sheetData>
  <autoFilter ref="A12:AA15" xr:uid="{BFA9693D-3798-49B3-B809-D348F826D6CD}"/>
  <mergeCells count="21">
    <mergeCell ref="A11:K11"/>
    <mergeCell ref="M11:V11"/>
    <mergeCell ref="A8:B8"/>
    <mergeCell ref="C8:V8"/>
    <mergeCell ref="A9:B9"/>
    <mergeCell ref="C9:V9"/>
    <mergeCell ref="A10:B10"/>
    <mergeCell ref="C10:V10"/>
    <mergeCell ref="A5:B5"/>
    <mergeCell ref="C5:V5"/>
    <mergeCell ref="A6:B6"/>
    <mergeCell ref="C6:V6"/>
    <mergeCell ref="A7:B7"/>
    <mergeCell ref="C7:V7"/>
    <mergeCell ref="A4:B4"/>
    <mergeCell ref="C4:V4"/>
    <mergeCell ref="A1:V1"/>
    <mergeCell ref="A2:B2"/>
    <mergeCell ref="C2:V2"/>
    <mergeCell ref="A3:B3"/>
    <mergeCell ref="C3:V3"/>
  </mergeCells>
  <conditionalFormatting sqref="T23:T25">
    <cfRule type="expression" dxfId="0" priority="2">
      <formula>$A23=FALSE</formula>
    </cfRule>
  </conditionalFormatting>
  <dataValidations count="22">
    <dataValidation type="list" allowBlank="1" showInputMessage="1" showErrorMessage="1" sqref="N13:N15" xr:uid="{8D7D074E-4B95-43DE-8B56-B1D3F769397D}">
      <formula1>#REF!</formula1>
    </dataValidation>
    <dataValidation allowBlank="1" showInputMessage="1" showErrorMessage="1" prompt="Werknemers of uitzendkrachten al dan niet vallend onder de werkingssfeer van de cao taxivervoer die ingezet worden op het aanbestede vervoerscontract." sqref="A11:K11" xr:uid="{64F345B2-D6A4-4F80-9254-AA723EFE39C5}"/>
    <dataValidation allowBlank="1" showInputMessage="1" showErrorMessage="1" prompt="Geboortedatum van werknemer." sqref="H12" xr:uid="{8F4B09BF-4F1A-4AE0-A525-53D8E2B27A6E}"/>
    <dataValidation allowBlank="1" showInputMessage="1" showErrorMessage="1" prompt="Emailadres van werknemer." sqref="G12" xr:uid="{D2DD901D-1748-4FF8-8CC3-868418FB73BE}"/>
    <dataValidation allowBlank="1" showInputMessage="1" showErrorMessage="1" prompt="Telefoonnummer van werknemer." sqref="F12" xr:uid="{3446E33E-115C-4C07-97A5-937B95B227D0}"/>
    <dataValidation allowBlank="1" showInputMessage="1" showErrorMessage="1" prompt="Woonplaats van werknemer." sqref="E12" xr:uid="{8B865B0B-09AC-4676-9118-A9A4B18EF944}"/>
    <dataValidation allowBlank="1" showInputMessage="1" showErrorMessage="1" prompt="Postcode van werknemer." sqref="D12" xr:uid="{11DB340B-C637-4EAE-9AC8-CB5557F163D7}"/>
    <dataValidation allowBlank="1" showInputMessage="1" showErrorMessage="1" prompt="Adres van werknemer." sqref="C12" xr:uid="{5BFB480D-091A-4EDF-B655-5DA140193EFF}"/>
    <dataValidation allowBlank="1" showInputMessage="1" showErrorMessage="1" prompt="Achternaam van werknemer." sqref="B12" xr:uid="{48030FC6-16DE-4E6D-AFE1-0475711AE64E}"/>
    <dataValidation allowBlank="1" showInputMessage="1" showErrorMessage="1" prompt="Voorletters van werknemer." sqref="A12" xr:uid="{9D36C8B1-EF97-4967-B204-22FDA51871BE}"/>
    <dataValidation allowBlank="1" showInputMessage="1" showErrorMessage="1" prompt="Laatstverdiende bruto uurloon zoals deze van toepassing was op de publicatiedatum van deze aanbesteding conform de laatst verkregen loonstrook." sqref="T12" xr:uid="{E1522BFE-CEDE-44FD-AE95-C42E23E52039}"/>
    <dataValidation allowBlank="1" showInputMessage="1" showErrorMessage="1" prompt="De functie van de werknemer." sqref="S12" xr:uid="{04F808B0-6795-4E1D-ABA0-B95420550C95}"/>
    <dataValidation allowBlank="1" showInputMessage="1" showErrorMessage="1" prompt="Het aantal jaren dat een werknemer in de bedrijfstak werkzaam is geweest op basis van een arbeidsovereenkomst, waarbij elk kalenderjaar waarin de werknemer werkzaam is geweest als volledig jaar wordt meegeteld." sqref="R12" xr:uid="{82E6C861-6A32-4DE5-862B-43E9E3848BF1}"/>
    <dataValidation allowBlank="1" showInputMessage="1" showErrorMessage="1" prompt="Het aantal jaren welke relevant zijn voor het vaststellen van de transitievergoeding." sqref="Q12" xr:uid="{EB304B74-5D0A-44DC-A982-FCAFE63D7BA7}"/>
    <dataValidation allowBlank="1" showInputMessage="1" showErrorMessage="1" prompt="Aantal arbeidsovereenkomsten bij bepaalde tijd." sqref="P12" xr:uid="{AA13E7F4-725B-4335-919F-8EC52DEEA1AB}"/>
    <dataValidation allowBlank="1" showInputMessage="1" showErrorMessage="1" prompt="Eindatum van de arbeidsovereenkomst bij een contract voor bepaalde tijd." sqref="O12" xr:uid="{331BE873-5128-4D71-B539-A2A265E06683}"/>
    <dataValidation allowBlank="1" showInputMessage="1" showErrorMessage="1" prompt="Duur van het dienstverband: Bepaalde tijd of onbepaalde tijd." sqref="N12" xr:uid="{849FBBE1-BA59-49B5-B369-829BE07F021A}"/>
    <dataValidation allowBlank="1" showInputMessage="1" showErrorMessage="1" prompt="Aantal vakantiedagen, conform de laatste loonstrook of laatste vakantiekaart." sqref="M12" xr:uid="{4EC7143E-0690-4D0C-B254-EC2B36F05467}"/>
    <dataValidation allowBlank="1" showInputMessage="1" showErrorMessage="1" prompt="Het aantal uur dat een werknemer betrokken is bij het vervoerscontract gedeeld door het aantal gewerkte uren X 100%._x000a__x000a_Berekend over de 6 kalendermaanden direct voorafgaand aan de publicatiedatum van de aanbesteding." sqref="K12:L12" xr:uid="{350C8E05-1C62-49F9-94D8-6EC8038A6808}"/>
    <dataValidation allowBlank="1" showInputMessage="1" showErrorMessage="1" prompt="Gemiddeld aantal gewerkte uren (inclusief betaald verlof en ziekte) in de referte periode van 3 kalendermaanden direct voorafgaand aan de publicatiedatum van de aanbesteding." sqref="I12" xr:uid="{F10EB027-A4E5-414D-A599-CA0AD7F1BBA7}"/>
    <dataValidation allowBlank="1" showInputMessage="1" showErrorMessage="1" prompt="Standplaats zijnde het vestigingsadres." sqref="U12:V12" xr:uid="{CEA1F923-BFD3-4590-B05D-9C2FD3BA5758}"/>
    <dataValidation allowBlank="1" showInputMessage="1" showErrorMessage="1" prompt="Werknemers of uitzendkrachten onder de werkingssfeer van de cao taxivervoer welke tenminste 6 aaneengesloten maanden voorafgaand aan de publicatiedatum van deze aanbesteding elke maand werkzaamheden hebben uitgevoerd ten behoeve van dit vervoerscontract." sqref="M11:V11" xr:uid="{23D6AE5F-647F-4D73-8267-B3A26848BC06}"/>
  </dataValidations>
  <pageMargins left="0.7" right="0.7" top="0.75" bottom="0.75" header="0.3" footer="0.3"/>
  <pageSetup paperSize="9" scale="24"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d0ba8502-67d7-42e4-ae0b-73ca056eb4da">
      <Terms xmlns="http://schemas.microsoft.com/office/infopath/2007/PartnerControls"/>
    </lcf76f155ced4ddcb4097134ff3c332f>
    <TaxCatchAll xmlns="36d5f687-a4ed-42ba-96fd-0583d94fa74f"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9A3EEDCABDC89941A7C7DC5645FFA008" ma:contentTypeVersion="15" ma:contentTypeDescription="Create a new document." ma:contentTypeScope="" ma:versionID="82b9ce0af24dbff7336c6e1d63c74917">
  <xsd:schema xmlns:xsd="http://www.w3.org/2001/XMLSchema" xmlns:xs="http://www.w3.org/2001/XMLSchema" xmlns:p="http://schemas.microsoft.com/office/2006/metadata/properties" xmlns:ns2="d0ba8502-67d7-42e4-ae0b-73ca056eb4da" xmlns:ns3="36d5f687-a4ed-42ba-96fd-0583d94fa74f" targetNamespace="http://schemas.microsoft.com/office/2006/metadata/properties" ma:root="true" ma:fieldsID="83ddf283dcfe634aef55d452467e2ef1" ns2:_="" ns3:_="">
    <xsd:import namespace="d0ba8502-67d7-42e4-ae0b-73ca056eb4da"/>
    <xsd:import namespace="36d5f687-a4ed-42ba-96fd-0583d94fa74f"/>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SearchProperties" minOccurs="0"/>
                <xsd:element ref="ns2:MediaLengthInSeconds" minOccurs="0"/>
                <xsd:element ref="ns2:MediaServiceLocation"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0ba8502-67d7-42e4-ae0b-73ca056eb4d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885b2989-7167-46d0-923c-ce87d9893982" ma:termSetId="09814cd3-568e-fe90-9814-8d621ff8fb84" ma:anchorId="fba54fb3-c3e1-fe81-a776-ca4b69148c4d" ma:open="true" ma:isKeyword="false">
      <xsd:complexType>
        <xsd:sequence>
          <xsd:element ref="pc:Terms" minOccurs="0" maxOccurs="1"/>
        </xsd:sequence>
      </xsd:complexType>
    </xsd:element>
    <xsd:element name="MediaServiceDateTaken" ma:index="13" nillable="true" ma:displayName="MediaServiceDateTaken" ma:hidden="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indexed="true" ma:internalName="MediaServiceLocation" ma:readOnly="true">
      <xsd:simpleType>
        <xsd:restriction base="dms:Text"/>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6d5f687-a4ed-42ba-96fd-0583d94fa74f"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8e83e0b0-352e-49bf-bd60-cac6bbc78460}" ma:internalName="TaxCatchAll" ma:showField="CatchAllData" ma:web="36d5f687-a4ed-42ba-96fd-0583d94fa74f">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25B2B60-57BF-4C4D-A86D-9F063C5A9902}">
  <ds:schemaRefs>
    <ds:schemaRef ds:uri="http://schemas.microsoft.com/sharepoint/v3/contenttype/forms"/>
  </ds:schemaRefs>
</ds:datastoreItem>
</file>

<file path=customXml/itemProps2.xml><?xml version="1.0" encoding="utf-8"?>
<ds:datastoreItem xmlns:ds="http://schemas.openxmlformats.org/officeDocument/2006/customXml" ds:itemID="{16FE67C0-D32E-4005-94F2-83CEFA0A7BAC}">
  <ds:schemaRefs>
    <ds:schemaRef ds:uri="http://schemas.microsoft.com/office/2006/metadata/properties"/>
    <ds:schemaRef ds:uri="http://schemas.microsoft.com/office/infopath/2007/PartnerControls"/>
    <ds:schemaRef ds:uri="d0ba8502-67d7-42e4-ae0b-73ca056eb4da"/>
    <ds:schemaRef ds:uri="36d5f687-a4ed-42ba-96fd-0583d94fa74f"/>
  </ds:schemaRefs>
</ds:datastoreItem>
</file>

<file path=customXml/itemProps3.xml><?xml version="1.0" encoding="utf-8"?>
<ds:datastoreItem xmlns:ds="http://schemas.openxmlformats.org/officeDocument/2006/customXml" ds:itemID="{93333E71-322C-433B-B71A-1767870F59C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0ba8502-67d7-42e4-ae0b-73ca056eb4da"/>
    <ds:schemaRef ds:uri="36d5f687-a4ed-42ba-96fd-0583d94fa74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3</vt:i4>
      </vt:variant>
      <vt:variant>
        <vt:lpstr>Benoemde bereiken</vt:lpstr>
      </vt:variant>
      <vt:variant>
        <vt:i4>3</vt:i4>
      </vt:variant>
    </vt:vector>
  </HeadingPairs>
  <TitlesOfParts>
    <vt:vector size="6" baseType="lpstr">
      <vt:lpstr>Moerdijk  Dutax Bewerkt</vt:lpstr>
      <vt:lpstr>Moerdijk  Goverde Bewerkt</vt:lpstr>
      <vt:lpstr>Bewerkt  Secutax (DVG)</vt:lpstr>
      <vt:lpstr>'Bewerkt  Secutax (DVG)'!Afdrukbereik</vt:lpstr>
      <vt:lpstr>'Moerdijk  Dutax Bewerkt'!Afdrukbereik</vt:lpstr>
      <vt:lpstr>'Moerdijk  Goverde Bewerkt'!Afdrukbereik</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 van Dam</dc:creator>
  <cp:lastModifiedBy>Rob van Dam</cp:lastModifiedBy>
  <dcterms:created xsi:type="dcterms:W3CDTF">2024-03-20T10:31:04Z</dcterms:created>
  <dcterms:modified xsi:type="dcterms:W3CDTF">2024-03-28T11:41:46Z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0x0101009A3EEDCABDC89941A7C7DC5645FFA008</vt:lpwstr>
  </property>
</Properties>
</file>