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8_{DEBF4A77-5D14-4C07-83AB-B21A9CA4981E}" xr6:coauthVersionLast="47" xr6:coauthVersionMax="47" xr10:uidLastSave="{00000000-0000-0000-0000-000000000000}"/>
  <bookViews>
    <workbookView xWindow="57480" yWindow="-120" windowWidth="29040" windowHeight="17520" firstSheet="40" activeTab="44" xr2:uid="{00000000-000D-0000-FFFF-FFFF00000000}"/>
  </bookViews>
  <sheets>
    <sheet name="Opgave Bewerkt Taxi Baan" sheetId="59" r:id="rId1"/>
    <sheet name="Opgave Bewerkt  Berm" sheetId="11" r:id="rId2"/>
    <sheet name="Opgave  Bolderman" sheetId="12" r:id="rId3"/>
    <sheet name="Opgave Bewerkt Brainport" sheetId="13" r:id="rId4"/>
    <sheet name="Opgave Bewerkt Gerwen" sheetId="14" r:id="rId5"/>
    <sheet name="Opgave Bewerkt Citax" sheetId="16" r:id="rId6"/>
    <sheet name="Opgave Bewerkt Comtax " sheetId="17" r:id="rId7"/>
    <sheet name="Domstad " sheetId="10" r:id="rId8"/>
    <sheet name="Opgave Bewerkt Dorenbos" sheetId="18" r:id="rId9"/>
    <sheet name="Opg. Bew. van der Pol Harlingen" sheetId="60" r:id="rId10"/>
    <sheet name="Opgave Bewerkt Finish Taxi" sheetId="8" r:id="rId11"/>
    <sheet name="Opgave Bewerkt Flevotax" sheetId="26" r:id="rId12"/>
    <sheet name="Opgave Bewerkt geerets " sheetId="20" r:id="rId13"/>
    <sheet name="Opgave Bewerkt Goverde  " sheetId="23" r:id="rId14"/>
    <sheet name="Opgave Bewerkt de Groen)" sheetId="24" r:id="rId15"/>
    <sheet name="Opgave Bewerkt Helvoort" sheetId="27" r:id="rId16"/>
    <sheet name="Opgave Bewerkt Hilverink" sheetId="28" r:id="rId17"/>
    <sheet name="Opgave Bewerkt Berg&amp;Gordijn " sheetId="15" r:id="rId18"/>
    <sheet name="Opgave Bewerkt Hofstad" sheetId="29" r:id="rId19"/>
    <sheet name="Opgave Bewerkt JLM" sheetId="30" r:id="rId20"/>
    <sheet name="Opgave Bewerkt Juijn" sheetId="42" r:id="rId21"/>
    <sheet name="Opgave Bewerkt Kaijer" sheetId="32" r:id="rId22"/>
    <sheet name="Opgave Bew. Taxi Korthout" sheetId="63" r:id="rId23"/>
    <sheet name="Opgave Bewerkt Linsen" sheetId="33" r:id="rId24"/>
    <sheet name="Opgave Bewerkt Livo" sheetId="34" r:id="rId25"/>
    <sheet name="Opgave Bewerkt De Meierij" sheetId="35" r:id="rId26"/>
    <sheet name="Opgave Bewerkt Noa" sheetId="37" r:id="rId27"/>
    <sheet name="Opgave Bewerkt NOF" sheetId="38" r:id="rId28"/>
    <sheet name="Opgave Bewerkt Nuis" sheetId="39" r:id="rId29"/>
    <sheet name="Opgave Bewerkt v d Pol " sheetId="40" r:id="rId30"/>
    <sheet name="Opg. Bew RTC Contractvervoer" sheetId="41" r:id="rId31"/>
    <sheet name="Opgave Bewerkt Ruiter" sheetId="43" r:id="rId32"/>
    <sheet name="Opgave Bewerkt Salders" sheetId="62" r:id="rId33"/>
    <sheet name="Opgave Bewerkt Steeketee" sheetId="61" r:id="rId34"/>
    <sheet name="Opgave Bewerkt  Taxi Steen" sheetId="47" r:id="rId35"/>
    <sheet name="Opgave Bewerkt TBO" sheetId="48" r:id="rId36"/>
    <sheet name="Opgave Bewerkt TCR  Raalte" sheetId="49" r:id="rId37"/>
    <sheet name="Opgave Bewerkt TCZ" sheetId="50" r:id="rId38"/>
    <sheet name="Opg Bewerkt Transvision A'da" sheetId="51" r:id="rId39"/>
    <sheet name="Opg Bewerkt UVO" sheetId="52" r:id="rId40"/>
    <sheet name="Opg Bewerkt Van Driel" sheetId="53" r:id="rId41"/>
    <sheet name="Opgave Bewerkt van Loo" sheetId="55" r:id="rId42"/>
    <sheet name="Opgave Bewerkt Van Slooten" sheetId="56" r:id="rId43"/>
    <sheet name="Opgave Bewerkt Vloettax" sheetId="58" r:id="rId44"/>
    <sheet name="Opgave Bewerkt PL Zwart" sheetId="57" r:id="rId45"/>
  </sheets>
  <externalReferences>
    <externalReference r:id="rId46"/>
    <externalReference r:id="rId47"/>
  </externalReferences>
  <definedNames>
    <definedName name="_xlnm._FilterDatabase" localSheetId="7" hidden="1">'Domstad '!$A$12:$V$14</definedName>
    <definedName name="_xlnm._FilterDatabase" localSheetId="38" hidden="1">'Opg Bewerkt Transvision A''da'!$A$12:$V$36</definedName>
    <definedName name="_xlnm._FilterDatabase" localSheetId="39" hidden="1">'Opg Bewerkt UVO'!$A$12:$V$15</definedName>
    <definedName name="_xlnm._FilterDatabase" localSheetId="40" hidden="1">'Opg Bewerkt Van Driel'!$A$12:$V$16</definedName>
    <definedName name="_xlnm._FilterDatabase" localSheetId="30" hidden="1">'Opg. Bew RTC Contractvervoer'!$A$12:$V$16</definedName>
    <definedName name="_xlnm._FilterDatabase" localSheetId="9" hidden="1">'Opg. Bew. van der Pol Harlingen'!$A$12:$V$15</definedName>
    <definedName name="_xlnm._FilterDatabase" localSheetId="2" hidden="1">'Opgave  Bolderman'!$A$12:$V$17</definedName>
    <definedName name="_xlnm._FilterDatabase" localSheetId="22" hidden="1">'Opgave Bew. Taxi Korthout'!$A$12:$V$27</definedName>
    <definedName name="_xlnm._FilterDatabase" localSheetId="1" hidden="1">'Opgave Bewerkt  Berm'!$A$12:$V$16</definedName>
    <definedName name="_xlnm._FilterDatabase" localSheetId="34" hidden="1">'Opgave Bewerkt  Taxi Steen'!$A$12:$V$24</definedName>
    <definedName name="_xlnm._FilterDatabase" localSheetId="17" hidden="1">'Opgave Bewerkt Berg&amp;Gordijn '!$A$12:$V$34</definedName>
    <definedName name="_xlnm._FilterDatabase" localSheetId="3" hidden="1">'Opgave Bewerkt Brainport'!$A$12:$V$15</definedName>
    <definedName name="_xlnm._FilterDatabase" localSheetId="5" hidden="1">'Opgave Bewerkt Citax'!$A$12:$V$17</definedName>
    <definedName name="_xlnm._FilterDatabase" localSheetId="6" hidden="1">'Opgave Bewerkt Comtax '!$A$12:$V$18</definedName>
    <definedName name="_xlnm._FilterDatabase" localSheetId="14" hidden="1">'Opgave Bewerkt de Groen)'!$A$12:$W$28</definedName>
    <definedName name="_xlnm._FilterDatabase" localSheetId="25" hidden="1">'Opgave Bewerkt De Meierij'!$A$12:$V$16</definedName>
    <definedName name="_xlnm._FilterDatabase" localSheetId="8" hidden="1">'Opgave Bewerkt Dorenbos'!$A$12:$V$17</definedName>
    <definedName name="_xlnm._FilterDatabase" localSheetId="10" hidden="1">'Opgave Bewerkt Finish Taxi'!$A$12:$V$15</definedName>
    <definedName name="_xlnm._FilterDatabase" localSheetId="11" hidden="1">'Opgave Bewerkt Flevotax'!$A$12:$V$16</definedName>
    <definedName name="_xlnm._FilterDatabase" localSheetId="12" hidden="1">'Opgave Bewerkt geerets '!$A$12:$V$21</definedName>
    <definedName name="_xlnm._FilterDatabase" localSheetId="4" hidden="1">'Opgave Bewerkt Gerwen'!$A$12:$V$16</definedName>
    <definedName name="_xlnm._FilterDatabase" localSheetId="13" hidden="1">'Opgave Bewerkt Goverde  '!$A$12:$V$20</definedName>
    <definedName name="_xlnm._FilterDatabase" localSheetId="15" hidden="1">'Opgave Bewerkt Helvoort'!$A$12:$V$13</definedName>
    <definedName name="_xlnm._FilterDatabase" localSheetId="16" hidden="1">'Opgave Bewerkt Hilverink'!$A$12:$V$17</definedName>
    <definedName name="_xlnm._FilterDatabase" localSheetId="18" hidden="1">'Opgave Bewerkt Hofstad'!$A$12:$V$13</definedName>
    <definedName name="_xlnm._FilterDatabase" localSheetId="19" hidden="1">'Opgave Bewerkt JLM'!$A$12:$V$16</definedName>
    <definedName name="_xlnm._FilterDatabase" localSheetId="20" hidden="1">'Opgave Bewerkt Juijn'!$A$12:$V$15</definedName>
    <definedName name="_xlnm._FilterDatabase" localSheetId="21" hidden="1">'Opgave Bewerkt Kaijer'!$A$12:$V$22</definedName>
    <definedName name="_xlnm._FilterDatabase" localSheetId="23" hidden="1">'Opgave Bewerkt Linsen'!$A$12:$V$28</definedName>
    <definedName name="_xlnm._FilterDatabase" localSheetId="24" hidden="1">'Opgave Bewerkt Livo'!$A$12:$V$19</definedName>
    <definedName name="_xlnm._FilterDatabase" localSheetId="26" hidden="1">'Opgave Bewerkt Noa'!$A$12:$V$21</definedName>
    <definedName name="_xlnm._FilterDatabase" localSheetId="27" hidden="1">'Opgave Bewerkt NOF'!$A$12:$V$15</definedName>
    <definedName name="_xlnm._FilterDatabase" localSheetId="28" hidden="1">'Opgave Bewerkt Nuis'!$A$12:$V$24</definedName>
    <definedName name="_xlnm._FilterDatabase" localSheetId="44" hidden="1">'Opgave Bewerkt PL Zwart'!$A$12:$V$19</definedName>
    <definedName name="_xlnm._FilterDatabase" localSheetId="31" hidden="1">'Opgave Bewerkt Ruiter'!$A$12:$V$13</definedName>
    <definedName name="_xlnm._FilterDatabase" localSheetId="32" hidden="1">'Opgave Bewerkt Salders'!$A$12:$V$14</definedName>
    <definedName name="_xlnm._FilterDatabase" localSheetId="33" hidden="1">'Opgave Bewerkt Steeketee'!$A$12:$V$16</definedName>
    <definedName name="_xlnm._FilterDatabase" localSheetId="0" hidden="1">'Opgave Bewerkt Taxi Baan'!$A$12:$V$15</definedName>
    <definedName name="_xlnm._FilterDatabase" localSheetId="35" hidden="1">'Opgave Bewerkt TBO'!$A$12:$V$14</definedName>
    <definedName name="_xlnm._FilterDatabase" localSheetId="36" hidden="1">'Opgave Bewerkt TCR  Raalte'!$A$12:$V$32</definedName>
    <definedName name="_xlnm._FilterDatabase" localSheetId="37" hidden="1">'Opgave Bewerkt TCZ'!$A$12:$V$14</definedName>
    <definedName name="_xlnm._FilterDatabase" localSheetId="29" hidden="1">'Opgave Bewerkt v d Pol '!$A$12:$V$19</definedName>
    <definedName name="_xlnm._FilterDatabase" localSheetId="41" hidden="1">'Opgave Bewerkt van Loo'!$A$12:$V$13</definedName>
    <definedName name="_xlnm._FilterDatabase" localSheetId="42" hidden="1">'Opgave Bewerkt Van Slooten'!$A$12:$V$14</definedName>
    <definedName name="_xlnm._FilterDatabase" localSheetId="43" hidden="1">'Opgave Bewerkt Vloettax'!$A$12:$V$20</definedName>
    <definedName name="_xlnm.Print_Area" localSheetId="7">'Domstad '!$A$1:$V$14</definedName>
    <definedName name="_xlnm.Print_Area" localSheetId="38">'Opg Bewerkt Transvision A''da'!$A$1:$V$36</definedName>
    <definedName name="_xlnm.Print_Area" localSheetId="39">'Opg Bewerkt UVO'!$A$1:$V$15</definedName>
    <definedName name="_xlnm.Print_Area" localSheetId="40">'Opg Bewerkt Van Driel'!$A$1:$V$16</definedName>
    <definedName name="_xlnm.Print_Area" localSheetId="30">'Opg. Bew RTC Contractvervoer'!$A$1:$V$16</definedName>
    <definedName name="_xlnm.Print_Area" localSheetId="9">'Opg. Bew. van der Pol Harlingen'!$A$1:$V$15</definedName>
    <definedName name="_xlnm.Print_Area" localSheetId="2">'Opgave  Bolderman'!$A$1:$V$17</definedName>
    <definedName name="_xlnm.Print_Area" localSheetId="22">'Opgave Bew. Taxi Korthout'!$A$1:$V$27</definedName>
    <definedName name="_xlnm.Print_Area" localSheetId="1">'Opgave Bewerkt  Berm'!$A$1:$V$16</definedName>
    <definedName name="_xlnm.Print_Area" localSheetId="34">'Opgave Bewerkt  Taxi Steen'!$A$1:$V$24</definedName>
    <definedName name="_xlnm.Print_Area" localSheetId="17">'Opgave Bewerkt Berg&amp;Gordijn '!$A$1:$V$34</definedName>
    <definedName name="_xlnm.Print_Area" localSheetId="3">'Opgave Bewerkt Brainport'!$A$1:$V$15</definedName>
    <definedName name="_xlnm.Print_Area" localSheetId="5">'Opgave Bewerkt Citax'!$A$1:$V$17</definedName>
    <definedName name="_xlnm.Print_Area" localSheetId="6">'Opgave Bewerkt Comtax '!$A$1:$V$18</definedName>
    <definedName name="_xlnm.Print_Area" localSheetId="14">'Opgave Bewerkt de Groen)'!$A$1:$W$28</definedName>
    <definedName name="_xlnm.Print_Area" localSheetId="25">'Opgave Bewerkt De Meierij'!$A$1:$V$16</definedName>
    <definedName name="_xlnm.Print_Area" localSheetId="8">'Opgave Bewerkt Dorenbos'!$A$1:$V$17</definedName>
    <definedName name="_xlnm.Print_Area" localSheetId="10">'Opgave Bewerkt Finish Taxi'!$A$1:$V$15</definedName>
    <definedName name="_xlnm.Print_Area" localSheetId="11">'Opgave Bewerkt Flevotax'!$A$1:$V$16</definedName>
    <definedName name="_xlnm.Print_Area" localSheetId="12">'Opgave Bewerkt geerets '!$A$1:$V$21</definedName>
    <definedName name="_xlnm.Print_Area" localSheetId="4">'Opgave Bewerkt Gerwen'!$A$1:$V$16</definedName>
    <definedName name="_xlnm.Print_Area" localSheetId="13">'Opgave Bewerkt Goverde  '!$A$1:$V$20</definedName>
    <definedName name="_xlnm.Print_Area" localSheetId="15">'Opgave Bewerkt Helvoort'!$A$1:$V$13</definedName>
    <definedName name="_xlnm.Print_Area" localSheetId="16">'Opgave Bewerkt Hilverink'!$A$1:$V$17</definedName>
    <definedName name="_xlnm.Print_Area" localSheetId="18">'Opgave Bewerkt Hofstad'!$A$1:$V$13</definedName>
    <definedName name="_xlnm.Print_Area" localSheetId="19">'Opgave Bewerkt JLM'!$A$1:$V$16</definedName>
    <definedName name="_xlnm.Print_Area" localSheetId="20">'Opgave Bewerkt Juijn'!$A$1:$V$15</definedName>
    <definedName name="_xlnm.Print_Area" localSheetId="21">'Opgave Bewerkt Kaijer'!$A$1:$V$22</definedName>
    <definedName name="_xlnm.Print_Area" localSheetId="23">'Opgave Bewerkt Linsen'!$A$1:$V$28</definedName>
    <definedName name="_xlnm.Print_Area" localSheetId="24">'Opgave Bewerkt Livo'!$A$1:$V$19</definedName>
    <definedName name="_xlnm.Print_Area" localSheetId="26">'Opgave Bewerkt Noa'!$A$1:$V$21</definedName>
    <definedName name="_xlnm.Print_Area" localSheetId="27">'Opgave Bewerkt NOF'!$A$1:$V$15</definedName>
    <definedName name="_xlnm.Print_Area" localSheetId="28">'Opgave Bewerkt Nuis'!$A$1:$V$24</definedName>
    <definedName name="_xlnm.Print_Area" localSheetId="44">'Opgave Bewerkt PL Zwart'!$A$1:$V$19</definedName>
    <definedName name="_xlnm.Print_Area" localSheetId="31">'Opgave Bewerkt Ruiter'!$A$1:$V$13</definedName>
    <definedName name="_xlnm.Print_Area" localSheetId="32">'Opgave Bewerkt Salders'!$A$1:$V$14</definedName>
    <definedName name="_xlnm.Print_Area" localSheetId="33">'Opgave Bewerkt Steeketee'!$A$1:$V$16</definedName>
    <definedName name="_xlnm.Print_Area" localSheetId="0">'Opgave Bewerkt Taxi Baan'!$A$1:$V$15</definedName>
    <definedName name="_xlnm.Print_Area" localSheetId="36">'Opgave Bewerkt TCR  Raalte'!$A$1:$V$32</definedName>
    <definedName name="_xlnm.Print_Area" localSheetId="37">'Opgave Bewerkt TCZ'!$A$1:$V$14</definedName>
    <definedName name="_xlnm.Print_Area" localSheetId="29">'Opgave Bewerkt v d Pol '!$A$1:$V$19</definedName>
    <definedName name="_xlnm.Print_Area" localSheetId="41">'Opgave Bewerkt van Loo'!$A$1:$V$13</definedName>
    <definedName name="_xlnm.Print_Area" localSheetId="42">'Opgave Bewerkt Van Slooten'!$A$1:$V$14</definedName>
    <definedName name="_xlnm.Print_Area" localSheetId="43">'Opgave Bewerkt Vloettax'!$A$1:$V$20</definedName>
    <definedName name="AOW_datums">[1]Data!$A$2:$D$13</definedName>
    <definedName name="AOWnieuw" localSheetId="22">OFFSET([2]AOWnieuw!$A$1,,,COUNTA([2]AOWnieuw!$A$1:$A$250),4)</definedName>
    <definedName name="AOWnieuw" localSheetId="32">OFFSET([2]AOWnieuw!$A$1,,,COUNTA([2]AOWnieuw!$A$1:$A$250),4)</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34" l="1"/>
  <c r="W14" i="24" l="1"/>
  <c r="W15" i="24"/>
  <c r="W17" i="24"/>
  <c r="W16" i="24"/>
  <c r="W18" i="24"/>
  <c r="W19" i="24"/>
  <c r="W20" i="24"/>
  <c r="W21" i="24"/>
  <c r="W22" i="24"/>
  <c r="W23" i="24"/>
  <c r="W24" i="24"/>
  <c r="W26" i="24"/>
  <c r="W27" i="24"/>
  <c r="W25" i="24"/>
  <c r="W28" i="24"/>
  <c r="W13" i="24"/>
  <c r="I16" i="12" l="1"/>
  <c r="I15" i="12"/>
  <c r="I14" i="12"/>
  <c r="I13" i="12"/>
  <c r="I16" i="14" l="1"/>
  <c r="I15" i="13" l="1"/>
  <c r="I14" i="13"/>
  <c r="I13" i="13"/>
</calcChain>
</file>

<file path=xl/sharedStrings.xml><?xml version="1.0" encoding="utf-8"?>
<sst xmlns="http://schemas.openxmlformats.org/spreadsheetml/2006/main" count="3202" uniqueCount="222">
  <si>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</si>
  <si>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</si>
  <si>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</si>
  <si>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</si>
  <si>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</si>
  <si>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</si>
  <si>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</si>
  <si>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</si>
  <si>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</si>
  <si>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</si>
  <si>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</si>
  <si>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</si>
  <si>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</si>
  <si>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</si>
  <si>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</si>
  <si>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</si>
  <si>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</si>
  <si>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</si>
  <si>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</si>
  <si>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</si>
  <si>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</si>
  <si>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</si>
  <si>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</si>
  <si>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</si>
  <si>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</si>
  <si>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</si>
  <si>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</si>
  <si>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onbepaalde tijd</t>
  </si>
  <si>
    <t xml:space="preserve">Telefoonnummer </t>
  </si>
  <si>
    <t>Voor- letters</t>
  </si>
  <si>
    <t>Datum aanvang vervoer</t>
  </si>
  <si>
    <t>Datum voorlopige gunning</t>
  </si>
  <si>
    <t>Naam vervoerscontract</t>
  </si>
  <si>
    <t>Overgangsregeling</t>
  </si>
  <si>
    <t>Opgaveformulier voor personeel in het kader overgang vervoerscontracten (OPOV / OPBC)</t>
  </si>
  <si>
    <t>inzeturen</t>
  </si>
  <si>
    <t>Anciënniteit datum</t>
  </si>
  <si>
    <t>Uitzendkracht</t>
  </si>
  <si>
    <t>Chauffeur</t>
  </si>
  <si>
    <t>Nee</t>
  </si>
  <si>
    <t>Taxichauffeur</t>
  </si>
  <si>
    <t>Valys 2026</t>
  </si>
  <si>
    <t>nee</t>
  </si>
  <si>
    <t>chauffeur</t>
  </si>
  <si>
    <t>Maand</t>
  </si>
  <si>
    <t>Berm Personenvervoer</t>
  </si>
  <si>
    <t>Thuis</t>
  </si>
  <si>
    <t>n.v.t.</t>
  </si>
  <si>
    <t xml:space="preserve">Berm / Ross </t>
  </si>
  <si>
    <t>2</t>
  </si>
  <si>
    <t>Veenendaal</t>
  </si>
  <si>
    <t>taxichaffeur</t>
  </si>
  <si>
    <t>7</t>
  </si>
  <si>
    <t>Ommen</t>
  </si>
  <si>
    <t>6</t>
  </si>
  <si>
    <t>Bolderman</t>
  </si>
  <si>
    <t>Eindhoven e.o.</t>
  </si>
  <si>
    <t>Onbepaald</t>
  </si>
  <si>
    <t>Thorvaldsenlaan Eindhoven</t>
  </si>
  <si>
    <t>1-10-2019</t>
  </si>
  <si>
    <t>Brainport</t>
  </si>
  <si>
    <t>Onbepaaldetijd</t>
  </si>
  <si>
    <t>3-2-2003</t>
  </si>
  <si>
    <t>9-10-1997</t>
  </si>
  <si>
    <t>Centralist/Planner</t>
  </si>
  <si>
    <t>5-6-2000</t>
  </si>
  <si>
    <t>9-8-1999</t>
  </si>
  <si>
    <t>Van Gerwen</t>
  </si>
  <si>
    <t>Onbepaalde tijd</t>
  </si>
  <si>
    <t>Tiel</t>
  </si>
  <si>
    <t>&gt;10</t>
  </si>
  <si>
    <t>Taxiwerq</t>
  </si>
  <si>
    <t>Per week</t>
  </si>
  <si>
    <t>Citax Tiel BV</t>
  </si>
  <si>
    <t>Emmen</t>
  </si>
  <si>
    <t>Centralist/ Taxichauffeur</t>
  </si>
  <si>
    <t>Comtax</t>
  </si>
  <si>
    <t>EMMEN</t>
  </si>
  <si>
    <t>GRONINGEN</t>
  </si>
  <si>
    <t>ASSEN</t>
  </si>
  <si>
    <t>uitzendkracht</t>
  </si>
  <si>
    <t>Dorenbos</t>
  </si>
  <si>
    <t>Per maand</t>
  </si>
  <si>
    <t>Domstad</t>
  </si>
  <si>
    <t>Geerets</t>
  </si>
  <si>
    <t>Horsterweg 182, Venlo</t>
  </si>
  <si>
    <t>Hennesweg 36, Ospel</t>
  </si>
  <si>
    <t>Burghoffweg 8, Roermond</t>
  </si>
  <si>
    <t>Goverde</t>
  </si>
  <si>
    <t>Zevenbergen</t>
  </si>
  <si>
    <t xml:space="preserve">Zevenbergen </t>
  </si>
  <si>
    <t>32 jaar</t>
  </si>
  <si>
    <t>17 jaar</t>
  </si>
  <si>
    <t>13 jaar</t>
  </si>
  <si>
    <t>Roosendaal</t>
  </si>
  <si>
    <t>15 jaar</t>
  </si>
  <si>
    <t>26,5 jaar</t>
  </si>
  <si>
    <t>26 jaar</t>
  </si>
  <si>
    <t>24,5 jaar</t>
  </si>
  <si>
    <t>23,5 jaar</t>
  </si>
  <si>
    <t>23 jaar</t>
  </si>
  <si>
    <t>7 jaar</t>
  </si>
  <si>
    <t>11 jaar</t>
  </si>
  <si>
    <t>25 jaar</t>
  </si>
  <si>
    <t>Voorletters</t>
  </si>
  <si>
    <t>taxichauffeur</t>
  </si>
  <si>
    <t>Onbepaalde Tijd</t>
  </si>
  <si>
    <t xml:space="preserve">Bruto uurloon </t>
  </si>
  <si>
    <t>Flevotax</t>
  </si>
  <si>
    <t>chauffeuse</t>
  </si>
  <si>
    <t>Almere</t>
  </si>
  <si>
    <t>Huizen</t>
  </si>
  <si>
    <t>Lelystad</t>
  </si>
  <si>
    <t>Amsterdam</t>
  </si>
  <si>
    <t>planner</t>
  </si>
  <si>
    <t xml:space="preserve">Van Helvoort Taxi </t>
  </si>
  <si>
    <t>Molenrand 2 Gemert</t>
  </si>
  <si>
    <t>Hilverink Taxi's B.V.</t>
  </si>
  <si>
    <t>Den Helder</t>
  </si>
  <si>
    <t>NEE</t>
  </si>
  <si>
    <t>Hippoltyshoef</t>
  </si>
  <si>
    <t>14 jaar</t>
  </si>
  <si>
    <t>week</t>
  </si>
  <si>
    <t>Kerketuinenweg 65, Den Haag</t>
  </si>
  <si>
    <t>x</t>
  </si>
  <si>
    <t>Naaldwijk</t>
  </si>
  <si>
    <t xml:space="preserve">Van den Berg en Gordijn Den Haag B.V. (aangesloten bij De Hofstad Taxicentrale B.V.) </t>
  </si>
  <si>
    <t>Ja</t>
  </si>
  <si>
    <t>De Hofstad Taxicentrale B.V.</t>
  </si>
  <si>
    <t>Centralst</t>
  </si>
  <si>
    <t>JLM</t>
  </si>
  <si>
    <t>N.v.t.</t>
  </si>
  <si>
    <t>Taxi Kaijer</t>
  </si>
  <si>
    <t>WF/Purmerend</t>
  </si>
  <si>
    <t>Huisadres</t>
  </si>
  <si>
    <t>Zaak</t>
  </si>
  <si>
    <t>Purmerend</t>
  </si>
  <si>
    <t>Chauffeur/monteur</t>
  </si>
  <si>
    <t>Taxi Linsen</t>
  </si>
  <si>
    <t>Logistiekweg 1, 4387 PK Vlissingen</t>
  </si>
  <si>
    <t>Livo</t>
  </si>
  <si>
    <t>Taxicentrale De Meierij BV</t>
  </si>
  <si>
    <t>maand</t>
  </si>
  <si>
    <t>Valys</t>
  </si>
  <si>
    <t>Kempenlandstraat 31 Vught/Kerkstraat 6 Liempde</t>
  </si>
  <si>
    <t>17 jaar en 4 maanden</t>
  </si>
  <si>
    <t>21 jaar en 4 maanden</t>
  </si>
  <si>
    <t>19 jaar en 10 maanden</t>
  </si>
  <si>
    <t>Taxichauffeur/Planner</t>
  </si>
  <si>
    <t>Alkmaar</t>
  </si>
  <si>
    <t>Noa Personenvervoer</t>
  </si>
  <si>
    <t>NOF</t>
  </si>
  <si>
    <t>KOLLUMERZWAAG</t>
  </si>
  <si>
    <t>Nuis</t>
  </si>
  <si>
    <t/>
  </si>
  <si>
    <t>Haarzuilens</t>
  </si>
  <si>
    <t>Woerden</t>
  </si>
  <si>
    <t>Nieuwerkerk</t>
  </si>
  <si>
    <t>NIeuwkoop</t>
  </si>
  <si>
    <t>Bodegraven</t>
  </si>
  <si>
    <t xml:space="preserve">Onbepaalde tijd </t>
  </si>
  <si>
    <t xml:space="preserve">RTC Contractvervoer B.V. </t>
  </si>
  <si>
    <t>Rotterdam</t>
  </si>
  <si>
    <t>Loonchauffeur</t>
  </si>
  <si>
    <t>Juijn</t>
  </si>
  <si>
    <t xml:space="preserve">Taxichauffeur </t>
  </si>
  <si>
    <t>Taxi Ruiter</t>
  </si>
  <si>
    <t>Zutphen</t>
  </si>
  <si>
    <t>Doetinchem</t>
  </si>
  <si>
    <t>Deventer</t>
  </si>
  <si>
    <t>Taxi Steen</t>
  </si>
  <si>
    <t>Rijssen</t>
  </si>
  <si>
    <t>15,94</t>
  </si>
  <si>
    <t>Raalte</t>
  </si>
  <si>
    <t>TBO</t>
  </si>
  <si>
    <t>Den Burg</t>
  </si>
  <si>
    <t xml:space="preserve">TCR Raalte </t>
  </si>
  <si>
    <t>Zwolle</t>
  </si>
  <si>
    <t xml:space="preserve">TCZ </t>
  </si>
  <si>
    <t>Chauffeur personenvervoer</t>
  </si>
  <si>
    <t>Harderwijk</t>
  </si>
  <si>
    <t>Emmeloord</t>
  </si>
  <si>
    <t>Dronten</t>
  </si>
  <si>
    <t>Transvision Amsterdam</t>
  </si>
  <si>
    <t>Deccaweg 38, Amsterdam</t>
  </si>
  <si>
    <t>UVO</t>
  </si>
  <si>
    <t>Noord- en Midden Groningen</t>
  </si>
  <si>
    <t>Farmsum</t>
  </si>
  <si>
    <t>Uithuizermeeden</t>
  </si>
  <si>
    <t>Winsum</t>
  </si>
  <si>
    <t>Van Driel</t>
  </si>
  <si>
    <t>Oss</t>
  </si>
  <si>
    <t>nvt</t>
  </si>
  <si>
    <t>Cuijk</t>
  </si>
  <si>
    <t>van Loo</t>
  </si>
  <si>
    <t>Margraten</t>
  </si>
  <si>
    <t>3-8-2020</t>
  </si>
  <si>
    <t>van Slooten</t>
  </si>
  <si>
    <t>Vloettax</t>
  </si>
  <si>
    <t>onbepaald</t>
  </si>
  <si>
    <t>harderwijk</t>
  </si>
  <si>
    <t>PL Zwart</t>
  </si>
  <si>
    <t>Heiloo</t>
  </si>
  <si>
    <t xml:space="preserve">per maand </t>
  </si>
  <si>
    <t>Chauffeuse</t>
  </si>
  <si>
    <t>Taxi Baan</t>
  </si>
  <si>
    <t>Van der Pol Harlingen</t>
  </si>
  <si>
    <t>Harlingen</t>
  </si>
  <si>
    <t>Friesland/NWfrl</t>
  </si>
  <si>
    <t>12</t>
  </si>
  <si>
    <t>10</t>
  </si>
  <si>
    <t>8</t>
  </si>
  <si>
    <t>Finish Taxi</t>
  </si>
  <si>
    <t>Taxi Steketee</t>
  </si>
  <si>
    <t>goes</t>
  </si>
  <si>
    <t>?</t>
  </si>
  <si>
    <t>Van de Pol B.V. (Woerden)</t>
  </si>
  <si>
    <t>Taxi Salders</t>
  </si>
  <si>
    <t xml:space="preserve">Per week </t>
  </si>
  <si>
    <t xml:space="preserve">Almere/ Amsterdam </t>
  </si>
  <si>
    <t>Neonweg 5, 1362 AG in Almere</t>
  </si>
  <si>
    <t>Taxi Korthout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</si>
</sst>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 #,##0.00;[Red]&quot;€&quot;\ \-#,##0.00"/>
    <numFmt numFmtId="44" formatCode="_ &quot;€&quot;\ * #,##0.00_ ;_ &quot;€&quot;\ * \-#,##0.00_ ;_ &quot;€&quot;\ * &quot;-&quot;??_ ;_ @_ "/>
    <numFmt numFmtId="43" formatCode="_ * #,##0.00_ ;_ * \-#,##0.00_ ;_ * &quot;-&quot;??_ ;_ @_ "/>
    <numFmt numFmtId="164" formatCode="&quot;€&quot;\ #,##0.00"/>
    <numFmt numFmtId="165" formatCode="0#########"/>
    <numFmt numFmtId="166" formatCode="_ [$€-2]\ * #,##0.00_ ;_ [$€-2]\ * \-#,##0.00_ ;_ [$€-2]\ * &quot;-&quot;??_ ;_ @_ "/>
    <numFmt numFmtId="167" formatCode="dd/mm/yyyy"/>
    <numFmt numFmtId="168" formatCode="dd/mm/yyyy;@"/>
    <numFmt numFmtId="169" formatCode="0.00_ ;[Red]\-0.00\ "/>
    <numFmt numFmtId="170" formatCode="d/mm/yyyy"/>
    <numFmt numFmtId="171" formatCode="_ [$€-413]\ * #,##0.00_ ;_ [$€-413]\ * \-#,##0.00_ ;_ [$€-413]\ * &quot;-&quot;??_ ;_ @_ "/>
    <numFmt numFmtId="172" formatCode="0.0"/>
    <numFmt numFmtId="173" formatCode="00\-00000000"/>
    <numFmt numFmtId="174" formatCode="0.0%"/>
    <numFmt numFmtId="175" formatCode="[$-10413]d\-m\-yyyy"/>
    <numFmt numFmtId="176" formatCode="dd\-mm\-yyyy"/>
  </numFmts>
  <fonts count="40"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b/>
      <sz val="12"/>
      <name val="Calibri"/>
      <family val="2"/>
      <scheme val="minor"/>
    </font>
    <font>
      <sz val="11"/>
      <name val="Calibri"/>
      <family val="2"/>
      <scheme val="minor"/>
    </font>
    <font>
      <u/>
      <sz val="11"/>
      <color theme="10"/>
      <name val="Calibri"/>
      <family val="2"/>
      <scheme val="minor"/>
    </font>
    <font>
      <sz val="11"/>
      <name val="Calibri"/>
      <family val="2"/>
    </font>
    <font>
      <sz val="11"/>
      <color theme="1"/>
      <name val="Calibri"/>
      <family val="2"/>
    </font>
    <font>
      <sz val="12"/>
      <color theme="1"/>
      <name val="Calibri"/>
      <family val="2"/>
    </font>
    <font>
      <sz val="16"/>
      <name val="Calibri"/>
      <family val="2"/>
      <scheme val="minor"/>
    </font>
    <font>
      <sz val="12"/>
      <name val="Calibri"/>
      <family val="2"/>
      <scheme val="minor"/>
    </font>
    <font>
      <sz val="11"/>
      <color theme="1"/>
      <name val="Calibri"/>
      <family val="2"/>
    </font>
    <font>
      <u/>
      <sz val="11"/>
      <name val="Calibri"/>
      <family val="2"/>
      <scheme val="minor"/>
    </font>
    <font>
      <u/>
      <sz val="12"/>
      <name val="Calibri"/>
      <family val="2"/>
      <scheme val="minor"/>
    </font>
    <font>
      <sz val="8"/>
      <name val="Calibri"/>
      <family val="2"/>
      <scheme val="minor"/>
    </font>
    <font>
      <sz val="11"/>
      <color theme="1"/>
      <name val="Arial"/>
      <family val="2"/>
    </font>
    <font>
      <u/>
      <sz val="11"/>
      <color theme="10"/>
      <name val="Arial"/>
      <family val="2"/>
    </font>
    <font>
      <sz val="9"/>
      <color theme="1"/>
      <name val="Calibri"/>
      <family val="2"/>
      <scheme val="minor"/>
    </font>
    <font>
      <sz val="12"/>
      <color rgb="FF000000"/>
      <name val="Calibri"/>
      <family val="2"/>
    </font>
    <font>
      <sz val="10"/>
      <color rgb="FF000000"/>
      <name val="Calibri"/>
      <family val="2"/>
    </font>
    <font>
      <u/>
      <sz val="11"/>
      <color indexed="12"/>
      <name val="Calibri"/>
      <family val="2"/>
      <scheme val="minor"/>
    </font>
    <font>
      <sz val="11"/>
      <color rgb="FF212529"/>
      <name val="Calibri"/>
      <family val="2"/>
      <scheme val="minor"/>
    </font>
    <font>
      <sz val="11"/>
      <color rgb="FF000000"/>
      <name val="Calibri"/>
      <family val="2"/>
    </font>
    <font>
      <sz val="11"/>
      <color rgb="FF212529"/>
      <name val="Calibri"/>
      <family val="2"/>
    </font>
    <font>
      <u/>
      <sz val="12"/>
      <color theme="10"/>
      <name val="Calibri"/>
      <family val="2"/>
      <scheme val="minor"/>
    </font>
    <font>
      <sz val="12"/>
      <color rgb="FF212529"/>
      <name val="Calibri"/>
      <family val="2"/>
      <scheme val="minor"/>
    </font>
    <font>
      <sz val="10"/>
      <color indexed="8"/>
      <name val="Arial"/>
      <family val="2"/>
    </font>
    <font>
      <sz val="9"/>
      <color theme="1"/>
      <name val="Courier New"/>
      <family val="3"/>
    </font>
    <font>
      <sz val="9"/>
      <name val="Courier New"/>
      <family val="3"/>
    </font>
    <font>
      <sz val="9"/>
      <color rgb="FF66575F"/>
      <name val="Courier New"/>
      <family val="3"/>
    </font>
    <font>
      <sz val="11"/>
      <color rgb="FF000000"/>
      <name val="Calibri"/>
      <family val="2"/>
      <scheme val="minor"/>
    </font>
    <font>
      <sz val="10"/>
      <color rgb="FF333333"/>
      <name val="Segoe UI"/>
      <family val="2"/>
    </font>
    <font>
      <sz val="8"/>
      <color theme="1"/>
      <name val="Segoe UI"/>
      <family val="2"/>
    </font>
    <font>
      <sz val="14"/>
      <name val="Arial"/>
      <family val="2"/>
    </font>
    <font>
      <sz val="12"/>
      <name val="Arial"/>
      <family val="2"/>
    </font>
    <font>
      <u/>
      <sz val="10"/>
      <name val="Arial"/>
      <family val="2"/>
    </font>
  </fonts>
  <fills count="8">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92D050"/>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5" fillId="0" borderId="0"/>
    <xf numFmtId="0" fontId="6" fillId="0" borderId="0"/>
    <xf numFmtId="43" fontId="5" fillId="0" borderId="0" applyFont="0" applyFill="0" applyBorder="0" applyAlignment="0" applyProtection="0"/>
    <xf numFmtId="0" fontId="9" fillId="0" borderId="0" applyNumberFormat="0" applyFill="0" applyBorder="0" applyAlignment="0" applyProtection="0"/>
    <xf numFmtId="0" fontId="10" fillId="0" borderId="0"/>
    <xf numFmtId="0" fontId="10" fillId="0" borderId="0"/>
    <xf numFmtId="0" fontId="6"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9"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0" fillId="0" borderId="0"/>
    <xf numFmtId="0" fontId="34" fillId="0" borderId="0"/>
  </cellStyleXfs>
  <cellXfs count="284">
    <xf numFmtId="0" fontId="0" fillId="0" borderId="0" xfId="0"/>
    <xf numFmtId="0" fontId="0" fillId="0" borderId="0" xfId="0" applyAlignment="1">
      <alignment wrapText="1"/>
    </xf>
    <xf numFmtId="0" fontId="0" fillId="3" borderId="4" xfId="0" applyFill="1" applyBorder="1" applyAlignment="1">
      <alignment horizontal="center" wrapText="1"/>
    </xf>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7" fillId="5" borderId="3" xfId="0" applyFont="1" applyFill="1" applyBorder="1" applyAlignment="1">
      <alignment horizontal="center" wrapText="1"/>
    </xf>
    <xf numFmtId="0" fontId="11" fillId="6" borderId="1" xfId="0" applyFont="1" applyFill="1" applyBorder="1"/>
    <xf numFmtId="0" fontId="0" fillId="6" borderId="1" xfId="0" applyFill="1" applyBorder="1"/>
    <xf numFmtId="49" fontId="11" fillId="6" borderId="1" xfId="0" applyNumberFormat="1" applyFont="1" applyFill="1" applyBorder="1"/>
    <xf numFmtId="14" fontId="11" fillId="6" borderId="1" xfId="0" applyNumberFormat="1" applyFont="1" applyFill="1" applyBorder="1"/>
    <xf numFmtId="2" fontId="14" fillId="6" borderId="1" xfId="0" applyNumberFormat="1" applyFont="1" applyFill="1" applyBorder="1"/>
    <xf numFmtId="0" fontId="14" fillId="6" borderId="1" xfId="0" applyFont="1" applyFill="1" applyBorder="1"/>
    <xf numFmtId="9" fontId="8" fillId="6" borderId="1" xfId="9" applyFont="1" applyFill="1" applyBorder="1"/>
    <xf numFmtId="0" fontId="8" fillId="6" borderId="1" xfId="0" applyFont="1" applyFill="1" applyBorder="1"/>
    <xf numFmtId="43" fontId="11" fillId="6" borderId="1" xfId="3" applyFont="1" applyFill="1" applyBorder="1" applyAlignment="1">
      <alignment horizontal="right"/>
    </xf>
    <xf numFmtId="164" fontId="14" fillId="6" borderId="1" xfId="0" applyNumberFormat="1" applyFont="1" applyFill="1" applyBorder="1"/>
    <xf numFmtId="2" fontId="8" fillId="6" borderId="1" xfId="0" applyNumberFormat="1" applyFont="1" applyFill="1" applyBorder="1"/>
    <xf numFmtId="9" fontId="14" fillId="6" borderId="1" xfId="9" applyFont="1" applyFill="1" applyBorder="1"/>
    <xf numFmtId="0" fontId="15" fillId="6" borderId="1" xfId="0" applyFont="1" applyFill="1" applyBorder="1"/>
    <xf numFmtId="49" fontId="15" fillId="6" borderId="1" xfId="0" applyNumberFormat="1" applyFont="1" applyFill="1" applyBorder="1"/>
    <xf numFmtId="14" fontId="15" fillId="6" borderId="1" xfId="0" applyNumberFormat="1" applyFont="1" applyFill="1" applyBorder="1"/>
    <xf numFmtId="1" fontId="8" fillId="6" borderId="1" xfId="0" applyNumberFormat="1" applyFont="1" applyFill="1" applyBorder="1"/>
    <xf numFmtId="44" fontId="8" fillId="6" borderId="1" xfId="8" applyFont="1" applyFill="1" applyBorder="1"/>
    <xf numFmtId="44" fontId="14" fillId="6" borderId="1" xfId="8" applyFont="1" applyFill="1" applyBorder="1"/>
    <xf numFmtId="164" fontId="4" fillId="3" borderId="1" xfId="0" applyNumberFormat="1" applyFont="1" applyFill="1" applyBorder="1" applyAlignment="1">
      <alignment horizontal="center" wrapText="1"/>
    </xf>
    <xf numFmtId="164" fontId="0" fillId="0" borderId="0" xfId="0" applyNumberFormat="1"/>
    <xf numFmtId="14" fontId="8" fillId="6" borderId="1" xfId="0" applyNumberFormat="1" applyFont="1" applyFill="1" applyBorder="1"/>
    <xf numFmtId="14" fontId="14" fillId="6" borderId="1" xfId="0" applyNumberFormat="1" applyFont="1" applyFill="1" applyBorder="1"/>
    <xf numFmtId="1" fontId="14" fillId="6" borderId="1" xfId="0" applyNumberFormat="1" applyFont="1" applyFill="1" applyBorder="1"/>
    <xf numFmtId="14" fontId="0" fillId="6" borderId="1" xfId="0" applyNumberFormat="1" applyFill="1" applyBorder="1"/>
    <xf numFmtId="0" fontId="3" fillId="6" borderId="1" xfId="0" applyFont="1" applyFill="1" applyBorder="1"/>
    <xf numFmtId="14" fontId="3" fillId="6" borderId="1" xfId="0" applyNumberFormat="1" applyFont="1" applyFill="1" applyBorder="1"/>
    <xf numFmtId="1" fontId="3" fillId="6" borderId="1" xfId="0" applyNumberFormat="1" applyFont="1" applyFill="1" applyBorder="1"/>
    <xf numFmtId="9" fontId="0" fillId="6" borderId="1" xfId="0" applyNumberFormat="1" applyFill="1" applyBorder="1"/>
    <xf numFmtId="164" fontId="0" fillId="6" borderId="1" xfId="0" applyNumberFormat="1" applyFill="1" applyBorder="1"/>
    <xf numFmtId="0" fontId="8" fillId="6" borderId="1" xfId="0" applyFont="1" applyFill="1" applyBorder="1" applyAlignment="1">
      <alignment horizontal="center"/>
    </xf>
    <xf numFmtId="0" fontId="8" fillId="6" borderId="1" xfId="4" applyFont="1" applyFill="1" applyBorder="1"/>
    <xf numFmtId="168" fontId="8" fillId="6" borderId="1" xfId="0" applyNumberFormat="1" applyFont="1" applyFill="1" applyBorder="1" applyAlignment="1">
      <alignment horizontal="center"/>
    </xf>
    <xf numFmtId="169" fontId="0" fillId="6" borderId="1" xfId="0" applyNumberFormat="1" applyFill="1" applyBorder="1" applyAlignment="1">
      <alignment horizontal="center"/>
    </xf>
    <xf numFmtId="10" fontId="8" fillId="6" borderId="1" xfId="9" applyNumberFormat="1" applyFont="1" applyFill="1" applyBorder="1" applyAlignment="1">
      <alignment horizontal="center"/>
    </xf>
    <xf numFmtId="168" fontId="8" fillId="6" borderId="1" xfId="0" applyNumberFormat="1" applyFont="1" applyFill="1" applyBorder="1"/>
    <xf numFmtId="44" fontId="8" fillId="6" borderId="1" xfId="8" applyFont="1" applyFill="1" applyBorder="1" applyAlignment="1">
      <alignment horizontal="center"/>
    </xf>
    <xf numFmtId="169" fontId="8" fillId="6" borderId="1" xfId="0" applyNumberFormat="1" applyFont="1" applyFill="1" applyBorder="1" applyAlignment="1">
      <alignment horizontal="center"/>
    </xf>
    <xf numFmtId="44" fontId="8" fillId="6" borderId="1" xfId="8" applyFont="1" applyFill="1" applyBorder="1" applyAlignment="1">
      <alignment horizontal="right"/>
    </xf>
    <xf numFmtId="10" fontId="14" fillId="6" borderId="1" xfId="3" applyNumberFormat="1" applyFont="1" applyFill="1" applyBorder="1" applyAlignment="1">
      <alignment horizontal="right"/>
    </xf>
    <xf numFmtId="14" fontId="14" fillId="6" borderId="1" xfId="0" applyNumberFormat="1" applyFont="1" applyFill="1" applyBorder="1" applyAlignment="1">
      <alignment horizontal="right"/>
    </xf>
    <xf numFmtId="0" fontId="19" fillId="6" borderId="1" xfId="0" applyFont="1" applyFill="1" applyBorder="1" applyAlignment="1">
      <alignment horizontal="left"/>
    </xf>
    <xf numFmtId="0" fontId="19" fillId="6" borderId="1" xfId="0" applyFont="1" applyFill="1" applyBorder="1" applyAlignment="1">
      <alignment horizontal="left" vertical="center" wrapText="1"/>
    </xf>
    <xf numFmtId="14" fontId="19" fillId="6" borderId="1" xfId="0" applyNumberFormat="1" applyFont="1" applyFill="1" applyBorder="1" applyAlignment="1">
      <alignment horizontal="left" vertical="center" wrapText="1"/>
    </xf>
    <xf numFmtId="0" fontId="20" fillId="6" borderId="1" xfId="4" applyFont="1" applyFill="1" applyBorder="1" applyAlignment="1">
      <alignment horizontal="left" vertical="center" wrapText="1"/>
    </xf>
    <xf numFmtId="2" fontId="19" fillId="6" borderId="1" xfId="0" applyNumberFormat="1" applyFont="1" applyFill="1" applyBorder="1" applyAlignment="1">
      <alignment horizontal="left" vertical="center" wrapText="1"/>
    </xf>
    <xf numFmtId="9" fontId="19" fillId="6" borderId="1" xfId="0" applyNumberFormat="1" applyFont="1" applyFill="1" applyBorder="1" applyAlignment="1">
      <alignment horizontal="left" vertical="center" wrapText="1"/>
    </xf>
    <xf numFmtId="14" fontId="19" fillId="6" borderId="1" xfId="0" applyNumberFormat="1" applyFont="1" applyFill="1" applyBorder="1" applyAlignment="1">
      <alignment horizontal="left"/>
    </xf>
    <xf numFmtId="8" fontId="19" fillId="6" borderId="1" xfId="0" applyNumberFormat="1" applyFont="1" applyFill="1" applyBorder="1" applyAlignment="1">
      <alignment horizontal="left" vertical="center" wrapText="1"/>
    </xf>
    <xf numFmtId="0" fontId="14" fillId="6" borderId="1" xfId="0" applyFont="1" applyFill="1" applyBorder="1" applyAlignment="1">
      <alignment horizontal="left"/>
    </xf>
    <xf numFmtId="14" fontId="14" fillId="6" borderId="1" xfId="0" applyNumberFormat="1" applyFont="1" applyFill="1" applyBorder="1" applyAlignment="1">
      <alignment horizontal="left"/>
    </xf>
    <xf numFmtId="2" fontId="14" fillId="6" borderId="1" xfId="0" applyNumberFormat="1" applyFont="1" applyFill="1" applyBorder="1" applyAlignment="1">
      <alignment horizontal="left"/>
    </xf>
    <xf numFmtId="10" fontId="3" fillId="6" borderId="1" xfId="0" applyNumberFormat="1" applyFont="1" applyFill="1" applyBorder="1" applyAlignment="1">
      <alignment horizontal="left"/>
    </xf>
    <xf numFmtId="0" fontId="3" fillId="6" borderId="1" xfId="0" applyFont="1" applyFill="1" applyBorder="1" applyAlignment="1">
      <alignment horizontal="left"/>
    </xf>
    <xf numFmtId="4" fontId="14" fillId="6" borderId="1" xfId="0" applyNumberFormat="1" applyFont="1" applyFill="1" applyBorder="1" applyAlignment="1">
      <alignment horizontal="left"/>
    </xf>
    <xf numFmtId="4" fontId="3" fillId="6" borderId="1" xfId="0" applyNumberFormat="1" applyFont="1" applyFill="1" applyBorder="1" applyAlignment="1">
      <alignment horizontal="left"/>
    </xf>
    <xf numFmtId="0" fontId="8" fillId="6" borderId="0" xfId="0" applyFont="1" applyFill="1"/>
    <xf numFmtId="0" fontId="13" fillId="6" borderId="1" xfId="0" applyFont="1" applyFill="1" applyBorder="1"/>
    <xf numFmtId="167" fontId="0" fillId="6" borderId="1" xfId="0" applyNumberFormat="1" applyFill="1" applyBorder="1"/>
    <xf numFmtId="9" fontId="8" fillId="6" borderId="1" xfId="3" applyNumberFormat="1" applyFont="1" applyFill="1" applyBorder="1" applyAlignment="1">
      <alignment horizontal="right"/>
    </xf>
    <xf numFmtId="170" fontId="8" fillId="6" borderId="1" xfId="0" quotePrefix="1" applyNumberFormat="1" applyFont="1" applyFill="1" applyBorder="1"/>
    <xf numFmtId="170" fontId="8" fillId="6" borderId="1" xfId="0" applyNumberFormat="1" applyFont="1" applyFill="1" applyBorder="1"/>
    <xf numFmtId="14" fontId="8" fillId="6" borderId="1" xfId="0" quotePrefix="1" applyNumberFormat="1" applyFont="1" applyFill="1" applyBorder="1"/>
    <xf numFmtId="10" fontId="8" fillId="6" borderId="1" xfId="3" applyNumberFormat="1" applyFont="1" applyFill="1" applyBorder="1" applyAlignment="1">
      <alignment horizontal="right"/>
    </xf>
    <xf numFmtId="10" fontId="0" fillId="6" borderId="1" xfId="9" applyNumberFormat="1" applyFont="1" applyFill="1" applyBorder="1"/>
    <xf numFmtId="0" fontId="14" fillId="6" borderId="1" xfId="0" applyFont="1"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0" fillId="6" borderId="1" xfId="0" applyFill="1" applyBorder="1" applyAlignment="1">
      <alignment horizontal="left"/>
    </xf>
    <xf numFmtId="0" fontId="0" fillId="6" borderId="1" xfId="0" quotePrefix="1" applyFill="1" applyBorder="1" applyAlignment="1">
      <alignment horizontal="left"/>
    </xf>
    <xf numFmtId="14" fontId="0" fillId="6" borderId="1" xfId="0" applyNumberFormat="1" applyFill="1" applyBorder="1" applyAlignment="1">
      <alignment horizontal="left"/>
    </xf>
    <xf numFmtId="9" fontId="21" fillId="6" borderId="1" xfId="0" applyNumberFormat="1" applyFont="1" applyFill="1" applyBorder="1" applyAlignment="1">
      <alignment horizontal="left"/>
    </xf>
    <xf numFmtId="166" fontId="8" fillId="6" borderId="1" xfId="0" applyNumberFormat="1" applyFont="1" applyFill="1" applyBorder="1" applyAlignment="1">
      <alignment horizontal="left"/>
    </xf>
    <xf numFmtId="0" fontId="8" fillId="6" borderId="1" xfId="0" quotePrefix="1" applyFont="1" applyFill="1" applyBorder="1" applyAlignment="1">
      <alignment horizontal="left"/>
    </xf>
    <xf numFmtId="14" fontId="8" fillId="6" borderId="1" xfId="0" applyNumberFormat="1" applyFont="1" applyFill="1" applyBorder="1" applyAlignment="1">
      <alignment horizontal="left"/>
    </xf>
    <xf numFmtId="2" fontId="8" fillId="6" borderId="1" xfId="0" applyNumberFormat="1" applyFont="1" applyFill="1" applyBorder="1" applyAlignment="1">
      <alignment horizontal="left"/>
    </xf>
    <xf numFmtId="14" fontId="8" fillId="6" borderId="0" xfId="0" applyNumberFormat="1" applyFont="1" applyFill="1" applyAlignment="1">
      <alignment horizontal="left"/>
    </xf>
    <xf numFmtId="2" fontId="8" fillId="6" borderId="10" xfId="0" applyNumberFormat="1" applyFont="1" applyFill="1" applyBorder="1" applyAlignment="1">
      <alignment horizontal="left"/>
    </xf>
    <xf numFmtId="0" fontId="14" fillId="6" borderId="1" xfId="0" quotePrefix="1" applyFont="1" applyFill="1" applyBorder="1" applyAlignment="1">
      <alignment horizontal="left"/>
    </xf>
    <xf numFmtId="166" fontId="14" fillId="6" borderId="1" xfId="0" applyNumberFormat="1" applyFont="1" applyFill="1" applyBorder="1" applyAlignment="1">
      <alignment horizontal="left"/>
    </xf>
    <xf numFmtId="170" fontId="8" fillId="6" borderId="1" xfId="0" applyNumberFormat="1" applyFont="1" applyFill="1" applyBorder="1" applyAlignment="1">
      <alignment horizontal="left"/>
    </xf>
    <xf numFmtId="14" fontId="0" fillId="6" borderId="1" xfId="0" applyNumberFormat="1" applyFill="1" applyBorder="1" applyAlignment="1">
      <alignment horizontal="center"/>
    </xf>
    <xf numFmtId="1" fontId="0" fillId="6" borderId="1" xfId="0" applyNumberFormat="1" applyFill="1" applyBorder="1" applyAlignment="1">
      <alignment horizontal="center"/>
    </xf>
    <xf numFmtId="164" fontId="0" fillId="6" borderId="1" xfId="0" applyNumberFormat="1" applyFill="1" applyBorder="1" applyAlignment="1">
      <alignment horizontal="center"/>
    </xf>
    <xf numFmtId="2" fontId="0" fillId="6" borderId="1" xfId="0" applyNumberFormat="1" applyFill="1" applyBorder="1"/>
    <xf numFmtId="166" fontId="8" fillId="6" borderId="1" xfId="0" applyNumberFormat="1" applyFont="1" applyFill="1" applyBorder="1"/>
    <xf numFmtId="165" fontId="13" fillId="6" borderId="1" xfId="0" applyNumberFormat="1" applyFont="1" applyFill="1" applyBorder="1"/>
    <xf numFmtId="170" fontId="13" fillId="6" borderId="1" xfId="0" applyNumberFormat="1" applyFont="1" applyFill="1" applyBorder="1"/>
    <xf numFmtId="43" fontId="13" fillId="6" borderId="1" xfId="3" applyFont="1" applyFill="1" applyBorder="1"/>
    <xf numFmtId="1" fontId="13" fillId="6" borderId="1" xfId="0" applyNumberFormat="1" applyFont="1" applyFill="1" applyBorder="1"/>
    <xf numFmtId="166" fontId="13" fillId="6" borderId="1" xfId="0" applyNumberFormat="1" applyFont="1" applyFill="1" applyBorder="1"/>
    <xf numFmtId="14" fontId="8" fillId="6" borderId="1" xfId="0" applyNumberFormat="1" applyFont="1" applyFill="1" applyBorder="1" applyAlignment="1">
      <alignment horizontal="center"/>
    </xf>
    <xf numFmtId="2" fontId="8" fillId="6" borderId="1" xfId="0" applyNumberFormat="1" applyFont="1" applyFill="1" applyBorder="1" applyAlignment="1">
      <alignment horizontal="center"/>
    </xf>
    <xf numFmtId="1" fontId="8" fillId="6" borderId="1" xfId="0" applyNumberFormat="1" applyFont="1" applyFill="1" applyBorder="1" applyAlignment="1">
      <alignment horizontal="center"/>
    </xf>
    <xf numFmtId="164" fontId="8" fillId="6" borderId="1" xfId="0" applyNumberFormat="1" applyFont="1" applyFill="1" applyBorder="1" applyAlignment="1">
      <alignment horizontal="center"/>
    </xf>
    <xf numFmtId="0" fontId="16" fillId="6" borderId="1" xfId="4" applyFont="1" applyFill="1" applyBorder="1" applyAlignment="1">
      <alignment horizontal="center"/>
    </xf>
    <xf numFmtId="0" fontId="9" fillId="6" borderId="1" xfId="4" applyFill="1" applyBorder="1"/>
    <xf numFmtId="43" fontId="8" fillId="6" borderId="1" xfId="3" applyFont="1" applyFill="1" applyBorder="1"/>
    <xf numFmtId="43" fontId="0" fillId="6" borderId="1" xfId="0" applyNumberFormat="1" applyFill="1" applyBorder="1"/>
    <xf numFmtId="0" fontId="0" fillId="6" borderId="1" xfId="0" applyFill="1" applyBorder="1" applyAlignment="1">
      <alignment horizontal="right"/>
    </xf>
    <xf numFmtId="14" fontId="0" fillId="6" borderId="1" xfId="0" applyNumberFormat="1" applyFill="1" applyBorder="1" applyAlignment="1">
      <alignment horizontal="right"/>
    </xf>
    <xf numFmtId="0" fontId="14" fillId="6" borderId="1" xfId="0" quotePrefix="1" applyFont="1" applyFill="1" applyBorder="1"/>
    <xf numFmtId="43" fontId="14" fillId="6" borderId="1" xfId="3" applyFont="1" applyFill="1" applyBorder="1"/>
    <xf numFmtId="0" fontId="14" fillId="6" borderId="1" xfId="0" applyFont="1" applyFill="1" applyBorder="1" applyAlignment="1">
      <alignment horizontal="right"/>
    </xf>
    <xf numFmtId="166" fontId="14" fillId="6" borderId="1" xfId="0" applyNumberFormat="1" applyFont="1" applyFill="1" applyBorder="1"/>
    <xf numFmtId="0" fontId="8" fillId="6" borderId="1" xfId="0" quotePrefix="1" applyFont="1" applyFill="1" applyBorder="1"/>
    <xf numFmtId="164" fontId="8" fillId="6" borderId="1" xfId="0" applyNumberFormat="1" applyFont="1" applyFill="1" applyBorder="1"/>
    <xf numFmtId="9" fontId="8" fillId="6" borderId="1" xfId="3" applyNumberFormat="1" applyFont="1" applyFill="1" applyBorder="1"/>
    <xf numFmtId="165" fontId="8" fillId="6" borderId="1" xfId="0" quotePrefix="1" applyNumberFormat="1" applyFont="1" applyFill="1" applyBorder="1" applyAlignment="1">
      <alignment horizontal="center"/>
    </xf>
    <xf numFmtId="0" fontId="24" fillId="6" borderId="9" xfId="4" applyFont="1" applyFill="1" applyBorder="1" applyAlignment="1" applyProtection="1">
      <alignment horizontal="left"/>
    </xf>
    <xf numFmtId="9" fontId="8" fillId="6" borderId="1" xfId="9" applyFont="1" applyFill="1" applyBorder="1" applyAlignment="1">
      <alignment horizontal="center"/>
    </xf>
    <xf numFmtId="0" fontId="8" fillId="6" borderId="10" xfId="0" applyFont="1" applyFill="1" applyBorder="1"/>
    <xf numFmtId="0" fontId="24" fillId="6" borderId="11" xfId="4" applyFont="1" applyFill="1" applyBorder="1" applyAlignment="1" applyProtection="1">
      <alignment horizontal="left"/>
    </xf>
    <xf numFmtId="14" fontId="0" fillId="6" borderId="10" xfId="0" applyNumberFormat="1" applyFill="1" applyBorder="1" applyAlignment="1">
      <alignment horizontal="center"/>
    </xf>
    <xf numFmtId="0" fontId="8" fillId="6" borderId="16" xfId="0" applyFont="1" applyFill="1" applyBorder="1" applyAlignment="1">
      <alignment horizontal="left"/>
    </xf>
    <xf numFmtId="165" fontId="8" fillId="6" borderId="16" xfId="0" quotePrefix="1" applyNumberFormat="1" applyFont="1" applyFill="1" applyBorder="1" applyAlignment="1">
      <alignment horizontal="center"/>
    </xf>
    <xf numFmtId="0" fontId="9" fillId="6" borderId="9" xfId="4" applyFill="1" applyBorder="1" applyAlignment="1" applyProtection="1"/>
    <xf numFmtId="0" fontId="8" fillId="6" borderId="15" xfId="0" applyFont="1" applyFill="1" applyBorder="1"/>
    <xf numFmtId="165" fontId="8" fillId="6" borderId="15" xfId="0" quotePrefix="1" applyNumberFormat="1" applyFont="1" applyFill="1" applyBorder="1" applyAlignment="1">
      <alignment horizontal="center"/>
    </xf>
    <xf numFmtId="0" fontId="9" fillId="6" borderId="17" xfId="4" applyFill="1" applyBorder="1" applyAlignment="1" applyProtection="1"/>
    <xf numFmtId="14" fontId="8" fillId="6" borderId="15" xfId="0" applyNumberFormat="1" applyFont="1" applyFill="1" applyBorder="1" applyAlignment="1">
      <alignment horizontal="center"/>
    </xf>
    <xf numFmtId="14" fontId="0" fillId="6" borderId="15" xfId="0" applyNumberFormat="1" applyFill="1" applyBorder="1" applyAlignment="1">
      <alignment horizontal="center"/>
    </xf>
    <xf numFmtId="0" fontId="8" fillId="6" borderId="16" xfId="0" applyFont="1" applyFill="1" applyBorder="1"/>
    <xf numFmtId="0" fontId="24" fillId="6" borderId="17" xfId="4" applyFont="1" applyFill="1" applyBorder="1" applyAlignment="1" applyProtection="1"/>
    <xf numFmtId="171" fontId="8" fillId="6" borderId="1" xfId="0" applyNumberFormat="1" applyFont="1" applyFill="1" applyBorder="1"/>
    <xf numFmtId="0" fontId="24" fillId="6" borderId="0" xfId="4" applyFont="1" applyFill="1" applyBorder="1" applyAlignment="1" applyProtection="1"/>
    <xf numFmtId="49" fontId="0" fillId="6" borderId="1" xfId="0" applyNumberFormat="1" applyFill="1" applyBorder="1" applyAlignment="1">
      <alignment horizontal="left"/>
    </xf>
    <xf numFmtId="2" fontId="0" fillId="6" borderId="1" xfId="0" applyNumberFormat="1" applyFill="1" applyBorder="1" applyAlignment="1">
      <alignment horizontal="center"/>
    </xf>
    <xf numFmtId="49" fontId="0" fillId="6" borderId="16" xfId="0" applyNumberFormat="1" applyFill="1" applyBorder="1" applyAlignment="1">
      <alignment horizontal="left"/>
    </xf>
    <xf numFmtId="49" fontId="0" fillId="6" borderId="15" xfId="0" applyNumberFormat="1" applyFill="1" applyBorder="1" applyAlignment="1">
      <alignment horizontal="left"/>
    </xf>
    <xf numFmtId="0" fontId="8" fillId="6" borderId="1" xfId="10" applyFont="1" applyFill="1" applyBorder="1"/>
    <xf numFmtId="0" fontId="8" fillId="6" borderId="16" xfId="10" applyFont="1" applyFill="1" applyBorder="1"/>
    <xf numFmtId="0" fontId="8" fillId="6" borderId="15" xfId="0" applyFont="1" applyFill="1" applyBorder="1" applyAlignment="1">
      <alignment horizontal="center"/>
    </xf>
    <xf numFmtId="0" fontId="0" fillId="6" borderId="15" xfId="0" applyFill="1" applyBorder="1"/>
    <xf numFmtId="2" fontId="0" fillId="6" borderId="15" xfId="0" applyNumberFormat="1" applyFill="1" applyBorder="1" applyAlignment="1">
      <alignment horizontal="center"/>
    </xf>
    <xf numFmtId="165" fontId="0" fillId="6" borderId="1" xfId="0" applyNumberFormat="1" applyFill="1" applyBorder="1"/>
    <xf numFmtId="2" fontId="8" fillId="6" borderId="13" xfId="0" applyNumberFormat="1" applyFont="1" applyFill="1" applyBorder="1"/>
    <xf numFmtId="43" fontId="8" fillId="6" borderId="1" xfId="12" applyFont="1" applyFill="1" applyBorder="1"/>
    <xf numFmtId="0" fontId="25" fillId="6" borderId="1" xfId="0" applyFont="1" applyFill="1" applyBorder="1"/>
    <xf numFmtId="0" fontId="26" fillId="6" borderId="1" xfId="0" applyFont="1" applyFill="1" applyBorder="1"/>
    <xf numFmtId="0" fontId="27" fillId="6" borderId="1" xfId="0" applyFont="1" applyFill="1" applyBorder="1"/>
    <xf numFmtId="0" fontId="22" fillId="6" borderId="1" xfId="0" applyFont="1" applyFill="1" applyBorder="1" applyAlignment="1">
      <alignment horizontal="left" vertical="top"/>
    </xf>
    <xf numFmtId="1" fontId="22" fillId="6" borderId="1" xfId="0" applyNumberFormat="1" applyFont="1" applyFill="1" applyBorder="1" applyAlignment="1">
      <alignment horizontal="left" vertical="top"/>
    </xf>
    <xf numFmtId="14" fontId="22" fillId="6" borderId="1" xfId="0" applyNumberFormat="1" applyFont="1" applyFill="1" applyBorder="1" applyAlignment="1">
      <alignment horizontal="left" vertical="top"/>
    </xf>
    <xf numFmtId="2" fontId="22" fillId="6" borderId="1" xfId="0" applyNumberFormat="1" applyFont="1" applyFill="1" applyBorder="1" applyAlignment="1">
      <alignment horizontal="right" vertical="top"/>
    </xf>
    <xf numFmtId="164" fontId="22" fillId="6" borderId="1" xfId="0" applyNumberFormat="1" applyFont="1" applyFill="1" applyBorder="1" applyAlignment="1">
      <alignment horizontal="right" vertical="top"/>
    </xf>
    <xf numFmtId="0" fontId="17" fillId="6" borderId="1" xfId="4" applyFont="1" applyFill="1" applyBorder="1"/>
    <xf numFmtId="170" fontId="14" fillId="6" borderId="1" xfId="0" applyNumberFormat="1" applyFont="1" applyFill="1" applyBorder="1"/>
    <xf numFmtId="0" fontId="17" fillId="6" borderId="1" xfId="4" applyFont="1" applyFill="1" applyBorder="1" applyAlignment="1">
      <alignment horizontal="left"/>
    </xf>
    <xf numFmtId="164" fontId="14" fillId="6" borderId="1" xfId="0" applyNumberFormat="1" applyFont="1" applyFill="1" applyBorder="1" applyAlignment="1">
      <alignment horizontal="left"/>
    </xf>
    <xf numFmtId="0" fontId="16" fillId="6" borderId="1" xfId="4" applyFont="1" applyFill="1" applyBorder="1"/>
    <xf numFmtId="9" fontId="14" fillId="6" borderId="1" xfId="3" applyNumberFormat="1" applyFont="1" applyFill="1" applyBorder="1"/>
    <xf numFmtId="4" fontId="8" fillId="6" borderId="1" xfId="0" applyNumberFormat="1" applyFont="1" applyFill="1" applyBorder="1"/>
    <xf numFmtId="0" fontId="28" fillId="6" borderId="1" xfId="4" applyFont="1" applyFill="1" applyBorder="1"/>
    <xf numFmtId="1" fontId="14" fillId="6" borderId="1" xfId="0" applyNumberFormat="1" applyFont="1" applyFill="1" applyBorder="1" applyAlignment="1">
      <alignment horizontal="right"/>
    </xf>
    <xf numFmtId="1" fontId="14" fillId="6" borderId="1" xfId="0" quotePrefix="1" applyNumberFormat="1" applyFont="1" applyFill="1" applyBorder="1"/>
    <xf numFmtId="44" fontId="14" fillId="6" borderId="1" xfId="0" applyNumberFormat="1" applyFont="1" applyFill="1" applyBorder="1"/>
    <xf numFmtId="1" fontId="14" fillId="6" borderId="1" xfId="0" quotePrefix="1" applyNumberFormat="1" applyFont="1" applyFill="1" applyBorder="1" applyAlignment="1">
      <alignment horizontal="right"/>
    </xf>
    <xf numFmtId="0" fontId="14" fillId="6" borderId="1" xfId="0" quotePrefix="1" applyFont="1" applyFill="1" applyBorder="1" applyAlignment="1">
      <alignment horizontal="right"/>
    </xf>
    <xf numFmtId="0" fontId="14" fillId="6" borderId="1" xfId="3" applyNumberFormat="1" applyFont="1" applyFill="1" applyBorder="1"/>
    <xf numFmtId="4" fontId="14" fillId="6" borderId="1" xfId="3" applyNumberFormat="1" applyFont="1" applyFill="1" applyBorder="1" applyAlignment="1">
      <alignment horizontal="right"/>
    </xf>
    <xf numFmtId="14" fontId="17" fillId="6" borderId="1" xfId="4" applyNumberFormat="1" applyFont="1" applyFill="1" applyBorder="1"/>
    <xf numFmtId="2" fontId="3" fillId="6" borderId="1" xfId="0" applyNumberFormat="1" applyFont="1" applyFill="1" applyBorder="1"/>
    <xf numFmtId="4" fontId="3" fillId="6" borderId="1" xfId="3" applyNumberFormat="1" applyFont="1" applyFill="1" applyBorder="1" applyAlignment="1">
      <alignment horizontal="right"/>
    </xf>
    <xf numFmtId="0" fontId="29" fillId="6" borderId="1" xfId="0" applyFont="1" applyFill="1" applyBorder="1"/>
    <xf numFmtId="0" fontId="12" fillId="6" borderId="1" xfId="0" applyFont="1" applyFill="1" applyBorder="1"/>
    <xf numFmtId="0" fontId="31" fillId="6" borderId="1" xfId="14" applyFont="1" applyFill="1" applyBorder="1" applyAlignment="1">
      <alignment horizontal="left" vertical="center" wrapText="1"/>
    </xf>
    <xf numFmtId="0" fontId="32" fillId="6" borderId="1" xfId="0" applyFont="1" applyFill="1" applyBorder="1" applyAlignment="1">
      <alignment vertical="center"/>
    </xf>
    <xf numFmtId="173" fontId="31" fillId="6" borderId="1" xfId="14" applyNumberFormat="1" applyFont="1" applyFill="1" applyBorder="1" applyAlignment="1">
      <alignment horizontal="center" vertical="center" wrapText="1"/>
    </xf>
    <xf numFmtId="0" fontId="32" fillId="6" borderId="1" xfId="0" applyFont="1" applyFill="1" applyBorder="1"/>
    <xf numFmtId="14" fontId="31" fillId="6" borderId="1" xfId="14" applyNumberFormat="1" applyFont="1" applyFill="1" applyBorder="1" applyAlignment="1">
      <alignment horizontal="right" vertical="center" wrapText="1"/>
    </xf>
    <xf numFmtId="1" fontId="31" fillId="6" borderId="1" xfId="14" applyNumberFormat="1" applyFont="1" applyFill="1" applyBorder="1" applyAlignment="1" applyProtection="1">
      <alignment horizontal="center" vertical="center" wrapText="1"/>
      <protection locked="0"/>
    </xf>
    <xf numFmtId="9" fontId="31" fillId="6" borderId="1" xfId="9" applyFont="1" applyFill="1" applyBorder="1" applyAlignment="1" applyProtection="1">
      <alignment horizontal="center" vertical="center" wrapText="1"/>
      <protection locked="0"/>
    </xf>
    <xf numFmtId="14" fontId="31" fillId="6" borderId="1" xfId="0" applyNumberFormat="1" applyFont="1" applyFill="1" applyBorder="1" applyAlignment="1">
      <alignment horizontal="center"/>
    </xf>
    <xf numFmtId="167" fontId="31" fillId="6" borderId="1" xfId="14" applyNumberFormat="1" applyFont="1" applyFill="1" applyBorder="1" applyAlignment="1">
      <alignment horizontal="center" vertical="center" wrapText="1"/>
    </xf>
    <xf numFmtId="1" fontId="31" fillId="6" borderId="1" xfId="0" applyNumberFormat="1" applyFont="1" applyFill="1" applyBorder="1" applyAlignment="1">
      <alignment horizontal="center" vertical="center"/>
    </xf>
    <xf numFmtId="0" fontId="31" fillId="6" borderId="1" xfId="3" applyNumberFormat="1" applyFont="1" applyFill="1" applyBorder="1" applyAlignment="1">
      <alignment horizontal="center" vertical="center" wrapText="1"/>
    </xf>
    <xf numFmtId="166" fontId="33" fillId="6" borderId="1" xfId="0" applyNumberFormat="1" applyFont="1" applyFill="1" applyBorder="1"/>
    <xf numFmtId="0" fontId="31" fillId="6" borderId="1" xfId="0" applyFont="1" applyFill="1" applyBorder="1" applyAlignment="1">
      <alignment vertical="center"/>
    </xf>
    <xf numFmtId="0" fontId="31" fillId="6" borderId="1" xfId="0" applyFont="1" applyFill="1" applyBorder="1" applyAlignment="1">
      <alignment horizontal="left" vertical="center"/>
    </xf>
    <xf numFmtId="0" fontId="31" fillId="6" borderId="1" xfId="4" applyFont="1" applyFill="1" applyBorder="1" applyAlignment="1" applyProtection="1"/>
    <xf numFmtId="14" fontId="31" fillId="6" borderId="1" xfId="0" applyNumberFormat="1" applyFont="1" applyFill="1" applyBorder="1" applyAlignment="1">
      <alignment horizontal="right" vertical="center"/>
    </xf>
    <xf numFmtId="167" fontId="31" fillId="6" borderId="1" xfId="0" applyNumberFormat="1" applyFont="1" applyFill="1" applyBorder="1" applyAlignment="1">
      <alignment horizontal="center" vertical="center"/>
    </xf>
    <xf numFmtId="0" fontId="31" fillId="6" borderId="1" xfId="0" applyFont="1" applyFill="1" applyBorder="1" applyAlignment="1">
      <alignment horizontal="center"/>
    </xf>
    <xf numFmtId="174" fontId="8" fillId="6" borderId="1" xfId="9" applyNumberFormat="1" applyFont="1" applyFill="1" applyBorder="1" applyAlignment="1">
      <alignment horizontal="center"/>
    </xf>
    <xf numFmtId="49" fontId="0" fillId="6" borderId="1" xfId="0" applyNumberFormat="1" applyFill="1" applyBorder="1" applyAlignment="1">
      <alignment wrapText="1"/>
    </xf>
    <xf numFmtId="14" fontId="0" fillId="6" borderId="1" xfId="0" applyNumberFormat="1" applyFill="1" applyBorder="1" applyAlignment="1">
      <alignment horizontal="right" wrapText="1"/>
    </xf>
    <xf numFmtId="0" fontId="0" fillId="6" borderId="1" xfId="0" applyFill="1" applyBorder="1" applyAlignment="1">
      <alignment horizontal="right" wrapText="1"/>
    </xf>
    <xf numFmtId="0" fontId="35" fillId="7" borderId="18" xfId="15" applyFont="1" applyFill="1" applyBorder="1" applyAlignment="1">
      <alignment vertical="top" wrapText="1" readingOrder="1"/>
    </xf>
    <xf numFmtId="175" fontId="35" fillId="7" borderId="18" xfId="15" applyNumberFormat="1" applyFont="1" applyFill="1" applyBorder="1" applyAlignment="1">
      <alignment vertical="top" wrapText="1" readingOrder="1"/>
    </xf>
    <xf numFmtId="172" fontId="14" fillId="6" borderId="1" xfId="0" applyNumberFormat="1" applyFont="1" applyFill="1" applyBorder="1" applyAlignment="1">
      <alignment horizontal="right"/>
    </xf>
    <xf numFmtId="9" fontId="14" fillId="6" borderId="1" xfId="3" applyNumberFormat="1" applyFont="1" applyFill="1" applyBorder="1" applyAlignment="1"/>
    <xf numFmtId="1" fontId="14" fillId="6" borderId="1" xfId="0" applyNumberFormat="1" applyFont="1" applyFill="1" applyBorder="1" applyAlignment="1">
      <alignment horizontal="left"/>
    </xf>
    <xf numFmtId="176" fontId="0" fillId="6" borderId="1" xfId="0" applyNumberFormat="1" applyFill="1" applyBorder="1" applyAlignment="1">
      <alignment horizontal="right"/>
    </xf>
    <xf numFmtId="9" fontId="14" fillId="6" borderId="1" xfId="0" applyNumberFormat="1" applyFont="1" applyFill="1" applyBorder="1" applyAlignment="1">
      <alignment horizontal="right"/>
    </xf>
    <xf numFmtId="44" fontId="14" fillId="6" borderId="1" xfId="0" applyNumberFormat="1" applyFont="1" applyFill="1" applyBorder="1" applyAlignment="1">
      <alignment horizontal="left"/>
    </xf>
    <xf numFmtId="0" fontId="0" fillId="6" borderId="1" xfId="0" applyFill="1" applyBorder="1" applyAlignment="1">
      <alignment horizontal="left" vertical="top"/>
    </xf>
    <xf numFmtId="14" fontId="0" fillId="6" borderId="1" xfId="0" applyNumberFormat="1" applyFill="1" applyBorder="1" applyAlignment="1">
      <alignment horizontal="left" vertical="top"/>
    </xf>
    <xf numFmtId="2" fontId="0" fillId="6" borderId="1" xfId="0" applyNumberFormat="1" applyFill="1" applyBorder="1" applyAlignment="1">
      <alignment horizontal="left" vertical="top"/>
    </xf>
    <xf numFmtId="0" fontId="14" fillId="6" borderId="1" xfId="0" applyFont="1" applyFill="1" applyBorder="1" applyAlignment="1">
      <alignment horizontal="left" vertical="top"/>
    </xf>
    <xf numFmtId="174" fontId="0" fillId="6" borderId="1" xfId="9" applyNumberFormat="1" applyFont="1" applyFill="1" applyBorder="1" applyAlignment="1">
      <alignment horizontal="left" vertical="top"/>
    </xf>
    <xf numFmtId="1" fontId="8" fillId="6" borderId="1" xfId="0" applyNumberFormat="1" applyFont="1" applyFill="1" applyBorder="1" applyAlignment="1">
      <alignment horizontal="left" vertical="top"/>
    </xf>
    <xf numFmtId="1" fontId="0" fillId="6" borderId="1" xfId="0" applyNumberFormat="1" applyFill="1" applyBorder="1" applyAlignment="1">
      <alignment horizontal="left" vertical="top"/>
    </xf>
    <xf numFmtId="43" fontId="0" fillId="6" borderId="1" xfId="3" applyFont="1" applyFill="1" applyBorder="1" applyAlignment="1">
      <alignment horizontal="left" vertical="top"/>
    </xf>
    <xf numFmtId="0" fontId="8" fillId="6" borderId="1" xfId="0" applyFont="1" applyFill="1" applyBorder="1" applyAlignment="1">
      <alignment horizontal="left" vertical="top"/>
    </xf>
    <xf numFmtId="14" fontId="11" fillId="6" borderId="1" xfId="0" applyNumberFormat="1" applyFont="1" applyFill="1" applyBorder="1" applyAlignment="1">
      <alignment horizontal="right"/>
    </xf>
    <xf numFmtId="10" fontId="14" fillId="6" borderId="1" xfId="0" applyNumberFormat="1" applyFont="1" applyFill="1" applyBorder="1"/>
    <xf numFmtId="0" fontId="11" fillId="6" borderId="1" xfId="0" applyFont="1" applyFill="1" applyBorder="1" applyAlignment="1">
      <alignment horizontal="center"/>
    </xf>
    <xf numFmtId="14" fontId="11" fillId="6" borderId="1" xfId="0" applyNumberFormat="1" applyFont="1" applyFill="1" applyBorder="1" applyAlignment="1">
      <alignment horizontal="left"/>
    </xf>
    <xf numFmtId="0" fontId="36" fillId="6" borderId="1" xfId="0" applyFont="1" applyFill="1" applyBorder="1"/>
    <xf numFmtId="0" fontId="36" fillId="6" borderId="1" xfId="0" quotePrefix="1" applyFont="1" applyFill="1" applyBorder="1"/>
    <xf numFmtId="14" fontId="36" fillId="6" borderId="1" xfId="0" applyNumberFormat="1" applyFont="1" applyFill="1" applyBorder="1"/>
    <xf numFmtId="2" fontId="36" fillId="6" borderId="1" xfId="0" applyNumberFormat="1" applyFont="1" applyFill="1" applyBorder="1"/>
    <xf numFmtId="9" fontId="36" fillId="6" borderId="1" xfId="9" applyFont="1" applyFill="1" applyBorder="1" applyAlignment="1"/>
    <xf numFmtId="0" fontId="36" fillId="6" borderId="1" xfId="9" applyNumberFormat="1" applyFont="1" applyFill="1" applyBorder="1" applyAlignment="1"/>
    <xf numFmtId="14" fontId="36" fillId="6" borderId="1" xfId="9" applyNumberFormat="1" applyFont="1" applyFill="1" applyBorder="1" applyAlignment="1"/>
    <xf numFmtId="1" fontId="36" fillId="6" borderId="1" xfId="9" applyNumberFormat="1" applyFont="1" applyFill="1" applyBorder="1" applyAlignment="1"/>
    <xf numFmtId="165" fontId="3" fillId="6" borderId="1" xfId="0" applyNumberFormat="1" applyFont="1" applyFill="1" applyBorder="1" applyAlignment="1">
      <alignment horizontal="left"/>
    </xf>
    <xf numFmtId="14" fontId="3" fillId="6" borderId="1" xfId="0" applyNumberFormat="1" applyFont="1" applyFill="1" applyBorder="1" applyAlignment="1">
      <alignment horizontal="left"/>
    </xf>
    <xf numFmtId="174" fontId="0" fillId="6" borderId="1" xfId="9" applyNumberFormat="1" applyFont="1" applyFill="1" applyBorder="1"/>
    <xf numFmtId="44" fontId="3" fillId="6" borderId="1" xfId="8" applyFont="1" applyFill="1" applyBorder="1" applyAlignment="1">
      <alignment horizontal="left"/>
    </xf>
    <xf numFmtId="0" fontId="37" fillId="6" borderId="1" xfId="0" applyFont="1" applyFill="1" applyBorder="1" applyAlignment="1">
      <alignment vertical="center"/>
    </xf>
    <xf numFmtId="0" fontId="38" fillId="6" borderId="1" xfId="0" applyFont="1" applyFill="1" applyBorder="1" applyAlignment="1">
      <alignment vertical="center"/>
    </xf>
    <xf numFmtId="14" fontId="38" fillId="6" borderId="1" xfId="0" applyNumberFormat="1" applyFont="1" applyFill="1" applyBorder="1" applyAlignment="1">
      <alignment horizontal="left" vertical="center"/>
    </xf>
    <xf numFmtId="0" fontId="38" fillId="6" borderId="1" xfId="0" applyFont="1" applyFill="1" applyBorder="1" applyAlignment="1">
      <alignment horizontal="center" vertical="center"/>
    </xf>
    <xf numFmtId="0" fontId="39" fillId="6" borderId="1" xfId="4" applyFont="1" applyFill="1" applyBorder="1" applyAlignment="1" applyProtection="1">
      <alignment horizontal="center" vertical="center"/>
    </xf>
    <xf numFmtId="176" fontId="37" fillId="6" borderId="1" xfId="0" applyNumberFormat="1" applyFont="1" applyFill="1" applyBorder="1" applyAlignment="1">
      <alignment horizontal="center" vertical="center"/>
    </xf>
    <xf numFmtId="2" fontId="8" fillId="6" borderId="1" xfId="3" applyNumberFormat="1" applyFont="1" applyFill="1" applyBorder="1"/>
    <xf numFmtId="49" fontId="8" fillId="6" borderId="1" xfId="0" applyNumberFormat="1" applyFont="1" applyFill="1" applyBorder="1" applyAlignment="1">
      <alignment horizontal="right"/>
    </xf>
    <xf numFmtId="0" fontId="8" fillId="6" borderId="1" xfId="0" applyFont="1" applyFill="1" applyBorder="1" applyAlignment="1">
      <alignment horizontal="right"/>
    </xf>
    <xf numFmtId="43" fontId="8" fillId="6" borderId="0" xfId="0" applyNumberFormat="1" applyFont="1" applyFill="1"/>
    <xf numFmtId="0" fontId="38" fillId="6" borderId="1" xfId="0" applyFont="1" applyFill="1" applyBorder="1" applyAlignment="1">
      <alignment horizontal="left" vertical="center"/>
    </xf>
    <xf numFmtId="2" fontId="14" fillId="6" borderId="1" xfId="3" applyNumberFormat="1" applyFont="1" applyFill="1" applyBorder="1"/>
    <xf numFmtId="43" fontId="8" fillId="6" borderId="1" xfId="0" applyNumberFormat="1" applyFont="1" applyFill="1" applyBorder="1"/>
    <xf numFmtId="0" fontId="9" fillId="6" borderId="1" xfId="4" applyFill="1" applyBorder="1" applyAlignment="1">
      <alignment horizontal="left"/>
    </xf>
    <xf numFmtId="43" fontId="8" fillId="6" borderId="1" xfId="3" applyFont="1" applyFill="1" applyBorder="1" applyAlignment="1">
      <alignment horizontal="right"/>
    </xf>
    <xf numFmtId="44" fontId="8" fillId="6" borderId="1" xfId="0" applyNumberFormat="1" applyFont="1" applyFill="1" applyBorder="1" applyAlignment="1">
      <alignment horizontal="center"/>
    </xf>
    <xf numFmtId="44" fontId="0" fillId="6" borderId="1" xfId="0" applyNumberFormat="1" applyFill="1" applyBorder="1" applyAlignment="1">
      <alignment horizontal="center"/>
    </xf>
    <xf numFmtId="0" fontId="23" fillId="6" borderId="1" xfId="0" applyFont="1" applyFill="1" applyBorder="1" applyAlignment="1">
      <alignment horizontal="left" vertical="top"/>
    </xf>
    <xf numFmtId="1" fontId="23" fillId="6" borderId="1" xfId="0" applyNumberFormat="1" applyFont="1" applyFill="1" applyBorder="1" applyAlignment="1">
      <alignment horizontal="left" vertical="top"/>
    </xf>
    <xf numFmtId="14" fontId="23" fillId="6" borderId="1" xfId="0" applyNumberFormat="1" applyFont="1" applyFill="1" applyBorder="1" applyAlignment="1">
      <alignment horizontal="left" vertical="top"/>
    </xf>
    <xf numFmtId="2" fontId="23" fillId="6" borderId="1" xfId="0" applyNumberFormat="1" applyFont="1" applyFill="1" applyBorder="1" applyAlignment="1">
      <alignment horizontal="right" vertical="top"/>
    </xf>
    <xf numFmtId="164" fontId="23" fillId="6" borderId="1" xfId="0" applyNumberFormat="1" applyFont="1" applyFill="1" applyBorder="1" applyAlignment="1">
      <alignment horizontal="right" vertical="top"/>
    </xf>
    <xf numFmtId="0" fontId="0" fillId="6" borderId="9" xfId="0" applyFill="1" applyBorder="1"/>
    <xf numFmtId="0" fontId="0" fillId="6" borderId="11" xfId="0" applyFill="1" applyBorder="1"/>
    <xf numFmtId="4" fontId="0" fillId="6" borderId="1" xfId="0" applyNumberFormat="1" applyFill="1" applyBorder="1"/>
    <xf numFmtId="172" fontId="0" fillId="6" borderId="1" xfId="0" applyNumberFormat="1" applyFill="1" applyBorder="1"/>
    <xf numFmtId="0" fontId="10" fillId="6" borderId="1" xfId="5" applyFill="1" applyBorder="1" applyProtection="1">
      <protection locked="0"/>
    </xf>
    <xf numFmtId="0" fontId="8" fillId="6" borderId="1" xfId="0" applyFont="1" applyFill="1" applyBorder="1" applyAlignment="1">
      <alignment horizontal="center" vertical="center"/>
    </xf>
    <xf numFmtId="2" fontId="8"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9" fontId="0" fillId="6" borderId="1" xfId="0" applyNumberFormat="1" applyFill="1" applyBorder="1" applyAlignment="1">
      <alignment horizontal="center" vertical="center"/>
    </xf>
    <xf numFmtId="166" fontId="8" fillId="6" borderId="1" xfId="0" applyNumberFormat="1" applyFont="1" applyFill="1" applyBorder="1" applyAlignment="1">
      <alignment horizontal="center"/>
    </xf>
    <xf numFmtId="0" fontId="9" fillId="6" borderId="1" xfId="4" applyFill="1" applyBorder="1" applyAlignment="1">
      <alignment horizontal="right"/>
    </xf>
    <xf numFmtId="44" fontId="0" fillId="6" borderId="1" xfId="0" applyNumberFormat="1" applyFill="1" applyBorder="1"/>
    <xf numFmtId="0" fontId="4" fillId="0" borderId="1" xfId="0" applyFont="1" applyBorder="1" applyAlignment="1">
      <alignment horizontal="left"/>
    </xf>
    <xf numFmtId="0" fontId="2" fillId="0" borderId="9" xfId="0" applyFont="1" applyBorder="1" applyAlignment="1">
      <alignment horizontal="left"/>
    </xf>
    <xf numFmtId="0" fontId="0" fillId="0" borderId="12" xfId="0"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14" fontId="2" fillId="0" borderId="9" xfId="0" applyNumberFormat="1" applyFont="1"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xf numFmtId="0" fontId="0" fillId="0" borderId="13" xfId="0" applyBorder="1" applyAlignment="1">
      <alignment horizontal="left"/>
    </xf>
    <xf numFmtId="0" fontId="0" fillId="0" borderId="14" xfId="0" applyBorder="1" applyAlignment="1">
      <alignment horizontal="left"/>
    </xf>
    <xf numFmtId="14" fontId="0" fillId="0" borderId="12" xfId="0" applyNumberFormat="1" applyBorder="1" applyAlignment="1">
      <alignment horizontal="left"/>
    </xf>
    <xf numFmtId="14" fontId="0" fillId="0" borderId="13" xfId="0" applyNumberFormat="1" applyBorder="1" applyAlignment="1">
      <alignment horizontal="left"/>
    </xf>
    <xf numFmtId="4" fontId="2" fillId="0" borderId="9" xfId="0" applyNumberFormat="1" applyFont="1" applyBorder="1" applyAlignment="1">
      <alignment horizontal="left"/>
    </xf>
    <xf numFmtId="4" fontId="0" fillId="0" borderId="12" xfId="0" applyNumberFormat="1" applyBorder="1" applyAlignment="1">
      <alignment horizontal="left"/>
    </xf>
  </cellXfs>
  <cellStyles count="16">
    <cellStyle name="Hyperlink" xfId="4" builtinId="8"/>
    <cellStyle name="Hyperlink 3" xfId="11" xr:uid="{CACA1CE3-53C5-474C-ABEF-851044B46A8F}"/>
    <cellStyle name="Komma" xfId="3" builtinId="3"/>
    <cellStyle name="Komma 2" xfId="12" xr:uid="{6D5031C2-508D-4522-8510-F4BF85244B12}"/>
    <cellStyle name="Normal" xfId="15" xr:uid="{925E2611-AB33-4C8D-AEFE-7276F24206E0}"/>
    <cellStyle name="Procent" xfId="9" builtinId="5"/>
    <cellStyle name="Standaard" xfId="0" builtinId="0"/>
    <cellStyle name="Standaard 2" xfId="1" xr:uid="{00000000-0005-0000-0000-000003000000}"/>
    <cellStyle name="Standaard 2 2" xfId="5" xr:uid="{1BC39E85-6158-408A-9E8B-D4D02F27B242}"/>
    <cellStyle name="Standaard 2 3" xfId="7" xr:uid="{4FC6C573-656B-42EF-834E-D7EED3E81A05}"/>
    <cellStyle name="Standaard 3" xfId="2" xr:uid="{00000000-0005-0000-0000-000004000000}"/>
    <cellStyle name="Standaard 3 2" xfId="6" xr:uid="{3F85DD2F-F525-46DC-99C9-DE12D27C3326}"/>
    <cellStyle name="Standaard 4" xfId="10" xr:uid="{7CBF1DA7-8F87-4DAD-8AFD-DBE44F6CEA16}"/>
    <cellStyle name="Standaard_Blad1" xfId="14" xr:uid="{045ACDCC-1862-457A-A6BE-79C192D801AF}"/>
    <cellStyle name="Valuta" xfId="8" builtinId="4"/>
    <cellStyle name="Valuta 2" xfId="13" xr:uid="{51125B03-02AE-45EC-A0DB-47D6EBA8CCFA}"/>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0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89-2023%20aanbesteding%20Valys%202026/2.%20Werkbestand.xlsx" TargetMode="External"/><Relationship Id="rId1" Type="http://schemas.openxmlformats.org/officeDocument/2006/relationships/externalLinkPath" Target="file:///C:\sites\OPOV2\Shared%20Documents\General\1.%20OPOV%20dossiers\A0389-2023%20aanbesteding%20Valys%202026\2.%20Werkbest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Bewerkt Taxi Baan"/>
      <sheetName val="Opgave Bewerkt  Berm"/>
      <sheetName val="Opgave  Bolderman"/>
      <sheetName val="Opgave Bewerkt Brainport"/>
      <sheetName val="Opgave Bewerkt Gerwen"/>
      <sheetName val="Opgave Bewerkt Citax"/>
      <sheetName val="Opgave Bewerkt Comtax "/>
      <sheetName val="Domstad nog niet gedaan"/>
      <sheetName val="Opgave Bewerkt Dorenbos"/>
      <sheetName val="Opg. Bew. van der Pol Harlingen"/>
      <sheetName val="Opgave Bewerkt Finish Taxi"/>
      <sheetName val="Opgave Bewerkt Flevotax"/>
      <sheetName val="Opgave Bewerkt geerets "/>
      <sheetName val="Opgave Bewerkt Goverde  "/>
      <sheetName val="Opgave Bewerkt de Groen)"/>
      <sheetName val="Opgave Bewerkt Hanneman"/>
      <sheetName val="Opgave Bewerkt Helvoort"/>
      <sheetName val="Opgave Bewerkt Hilverink"/>
      <sheetName val="Opgave Bewerkt Berg&amp;Gordijn "/>
      <sheetName val="Opgave Bewerkt Hofstad"/>
      <sheetName val="Opgave Bewerkt JLM"/>
      <sheetName val="Opgave Bewerkt Juijn"/>
      <sheetName val="Opgave Bewerkt Kaijer"/>
      <sheetName val="Opgave Bew. Taxi Korthout"/>
      <sheetName val="Opgave Bewerkt Linsen"/>
      <sheetName val="Opgave Bewerkt Livo"/>
      <sheetName val="Opgave Bewerkt De Meierij"/>
      <sheetName val="Opgave Bewerkt Noa"/>
      <sheetName val="Opgave Bewerkt NOF"/>
      <sheetName val="Opgave Bewerkt Nuis)"/>
      <sheetName val="Opgave Bewerkt v d Pol "/>
      <sheetName val="Opg. Bew RTC Contractvervoer"/>
      <sheetName val="Opgave Bewerkt Ruiter"/>
      <sheetName val="Opgave Bewerkt Salders"/>
      <sheetName val="Salkder nog doen"/>
      <sheetName val="Opgave BewerktSchuiling"/>
      <sheetName val="Opgave Bewerkt Steeketee"/>
      <sheetName val="Opgave Bewerkt  Taxi Steen"/>
      <sheetName val="Opgave Bewerkt TBO"/>
      <sheetName val="Opgave Bewerkt TCR  Raalte"/>
      <sheetName val="Opgave Bewerkt TCZ"/>
      <sheetName val="Opg Bewerkt Transvision A'da"/>
      <sheetName val="Opg Bewerkt UVO"/>
      <sheetName val="Opg Bewerkt Van Driel"/>
      <sheetName val="Opgave Bewerkt van Loo"/>
      <sheetName val="Opgave Bewerkt Van Slooten"/>
      <sheetName val="Opgave Bewerkt Vloettax"/>
      <sheetName val="Opgave Bewerkt PL Zwart"/>
      <sheetName val="AOWnieuw"/>
      <sheetName val="Fly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9CF2-6340-4D0E-912C-6825990556C3}">
  <sheetPr>
    <pageSetUpPr fitToPage="1"/>
  </sheetPr>
  <dimension ref="A1:V15"/>
  <sheetViews>
    <sheetView view="pageBreakPreview" topLeftCell="I1" zoomScale="80" zoomScaleNormal="70" zoomScaleSheetLayoutView="80" workbookViewId="0">
      <selection activeCell="AI23" sqref="AI23"/>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205</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63"/>
      <c r="B13" s="63"/>
      <c r="C13" s="63"/>
      <c r="D13" s="63"/>
      <c r="E13" s="63"/>
      <c r="F13" s="227"/>
      <c r="G13" s="35"/>
      <c r="H13" s="228"/>
      <c r="I13" s="63">
        <v>91.06</v>
      </c>
      <c r="J13" s="63" t="s">
        <v>26</v>
      </c>
      <c r="K13" s="229">
        <v>0.1</v>
      </c>
      <c r="L13" s="35"/>
      <c r="M13" s="63">
        <v>25</v>
      </c>
      <c r="N13" s="63" t="s">
        <v>68</v>
      </c>
      <c r="O13" s="35"/>
      <c r="P13" s="35"/>
      <c r="Q13" s="63">
        <v>19</v>
      </c>
      <c r="R13" s="63">
        <v>19</v>
      </c>
      <c r="S13" s="63" t="s">
        <v>40</v>
      </c>
      <c r="T13" s="230">
        <v>17.21</v>
      </c>
      <c r="U13" s="63" t="s">
        <v>171</v>
      </c>
      <c r="V13" s="35" t="s">
        <v>39</v>
      </c>
    </row>
    <row r="14" spans="1:22" ht="15.75" x14ac:dyDescent="0.25">
      <c r="A14" s="63"/>
      <c r="B14" s="63"/>
      <c r="C14" s="63"/>
      <c r="D14" s="63"/>
      <c r="E14" s="63"/>
      <c r="F14" s="227"/>
      <c r="G14" s="35"/>
      <c r="H14" s="228"/>
      <c r="I14" s="63">
        <v>156.06</v>
      </c>
      <c r="J14" s="63" t="s">
        <v>26</v>
      </c>
      <c r="K14" s="229">
        <v>0.15</v>
      </c>
      <c r="L14" s="35"/>
      <c r="M14" s="63">
        <v>25</v>
      </c>
      <c r="N14" s="63" t="s">
        <v>68</v>
      </c>
      <c r="O14" s="35"/>
      <c r="P14" s="35"/>
      <c r="Q14" s="63">
        <v>18</v>
      </c>
      <c r="R14" s="63">
        <v>18</v>
      </c>
      <c r="S14" s="63" t="s">
        <v>40</v>
      </c>
      <c r="T14" s="230">
        <v>17.21</v>
      </c>
      <c r="U14" s="63" t="s">
        <v>171</v>
      </c>
      <c r="V14" s="35" t="s">
        <v>39</v>
      </c>
    </row>
    <row r="15" spans="1:22" ht="15.75" x14ac:dyDescent="0.25">
      <c r="A15" s="63"/>
      <c r="B15" s="63"/>
      <c r="C15" s="63"/>
      <c r="D15" s="63"/>
      <c r="E15" s="63"/>
      <c r="F15" s="227"/>
      <c r="G15" s="35"/>
      <c r="H15" s="228"/>
      <c r="I15" s="63">
        <v>162.51</v>
      </c>
      <c r="J15" s="63" t="s">
        <v>26</v>
      </c>
      <c r="K15" s="229">
        <v>0.23</v>
      </c>
      <c r="L15" s="35"/>
      <c r="M15" s="63">
        <v>25</v>
      </c>
      <c r="N15" s="63" t="s">
        <v>68</v>
      </c>
      <c r="O15" s="35"/>
      <c r="P15" s="35"/>
      <c r="Q15" s="63">
        <v>14</v>
      </c>
      <c r="R15" s="63">
        <v>14</v>
      </c>
      <c r="S15" s="63" t="s">
        <v>40</v>
      </c>
      <c r="T15" s="230">
        <v>17.21</v>
      </c>
      <c r="U15" s="63" t="s">
        <v>171</v>
      </c>
      <c r="V15" s="35" t="s">
        <v>39</v>
      </c>
    </row>
  </sheetData>
  <autoFilter ref="A12:V15" xr:uid="{496FCD4A-2103-4D41-B7AE-B7CC81C57767}"/>
  <sortState xmlns:xlrd2="http://schemas.microsoft.com/office/spreadsheetml/2017/richdata2" ref="A13:V15">
    <sortCondition descending="1" ref="R13:R15"/>
    <sortCondition ref="H13:H15"/>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5">
    <cfRule type="duplicateValues" dxfId="46" priority="17"/>
  </conditionalFormatting>
  <dataValidations count="22">
    <dataValidation type="list" allowBlank="1" showInputMessage="1" showErrorMessage="1" sqref="C10:V10" xr:uid="{10493E20-CB6A-41D1-AF63-672856187212}">
      <formula1>#REF!</formula1>
    </dataValidation>
    <dataValidation allowBlank="1" showInputMessage="1" showErrorMessage="1" prompt="Werknemers of uitzendkrachten al dan niet vallend onder de werkingssfeer van de cao taxivervoer die ingezet worden op het aanbestede vervoerscontract." sqref="A11:K11" xr:uid="{26A1649A-B68F-48FE-8DC4-D096D347022D}"/>
    <dataValidation allowBlank="1" showInputMessage="1" showErrorMessage="1" prompt="Geboortedatum van werknemer." sqref="H12" xr:uid="{00186BCE-218C-45E6-BF1D-89109E9E32E2}"/>
    <dataValidation allowBlank="1" showInputMessage="1" showErrorMessage="1" prompt="Emailadres van werknemer." sqref="G12" xr:uid="{203CE40F-902A-4C0F-AC59-6DF36C7297D8}"/>
    <dataValidation allowBlank="1" showInputMessage="1" showErrorMessage="1" prompt="Telefoonnummer van werknemer." sqref="F12" xr:uid="{A2E69E99-E96D-4911-8E1A-DAFB109E1D9E}"/>
    <dataValidation allowBlank="1" showInputMessage="1" showErrorMessage="1" prompt="Woonplaats van werknemer." sqref="E12" xr:uid="{D3B607EA-E764-4998-A2BE-B52D3B77874E}"/>
    <dataValidation allowBlank="1" showInputMessage="1" showErrorMessage="1" prompt="Postcode van werknemer." sqref="D12" xr:uid="{DBE09F63-537B-4FD2-8CC6-89C97D85CCAB}"/>
    <dataValidation allowBlank="1" showInputMessage="1" showErrorMessage="1" prompt="Adres van werknemer." sqref="C12" xr:uid="{A837EF6A-3C89-4BB8-A7F7-12836639085C}"/>
    <dataValidation allowBlank="1" showInputMessage="1" showErrorMessage="1" prompt="Achternaam van werknemer." sqref="B12" xr:uid="{C12C7EA9-9D4C-42C9-BD1C-4CE38E8D75A2}"/>
    <dataValidation allowBlank="1" showInputMessage="1" showErrorMessage="1" prompt="Voorletters van werknemer." sqref="A12" xr:uid="{393D29DB-B9CB-401E-97B5-66A1EB7CD113}"/>
    <dataValidation allowBlank="1" showInputMessage="1" showErrorMessage="1" prompt="Laatstverdiende bruto uurloon zoals deze van toepassing was op de publicatiedatum van deze aanbesteding conform de laatst verkregen loonstrook." sqref="T12" xr:uid="{D01E553C-A7E8-45F1-9567-6FACE48D12A5}"/>
    <dataValidation allowBlank="1" showInputMessage="1" showErrorMessage="1" prompt="De functie van de werknemer." sqref="S12" xr:uid="{68A4225E-27E2-4FB9-B468-41184E921CC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82B708E-3CFA-4E3E-9BA2-30E89EA9F3FB}"/>
    <dataValidation allowBlank="1" showInputMessage="1" showErrorMessage="1" prompt="Het aantal jaren welke relevant zijn voor het vaststellen van de transitievergoeding." sqref="Q12" xr:uid="{DAE0D608-141F-4D6E-969F-8AD363CA2C6B}"/>
    <dataValidation allowBlank="1" showInputMessage="1" showErrorMessage="1" prompt="Aantal arbeidsovereenkomsten bij bepaalde tijd." sqref="P12" xr:uid="{895C8434-6E23-488F-9D46-EEFABD62DCDE}"/>
    <dataValidation allowBlank="1" showInputMessage="1" showErrorMessage="1" prompt="Eindatum van de arbeidsovereenkomst bij een contract voor bepaalde tijd." sqref="O12" xr:uid="{C0E2E21F-2283-4E8D-BF78-19032D6293B2}"/>
    <dataValidation allowBlank="1" showInputMessage="1" showErrorMessage="1" prompt="Duur van het dienstverband: Bepaalde tijd of onbepaalde tijd." sqref="N12" xr:uid="{C449924A-9048-4C8A-AD6E-F6EBE66910F0}"/>
    <dataValidation allowBlank="1" showInputMessage="1" showErrorMessage="1" prompt="Aantal vakantiedagen, conform de laatste loonstrook of laatste vakantiekaart." sqref="M12" xr:uid="{E54ED551-41CE-4303-B39A-F456149A47D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E354FB4-B1F1-4810-8291-5D2BABE02392}"/>
    <dataValidation allowBlank="1" showInputMessage="1" showErrorMessage="1" prompt="Gemiddeld aantal gewerkte uren (inclusief betaald verlof en ziekte) in de referte periode van 3 kalendermaanden direct voorafgaand aan de publicatiedatum van de aanbesteding." sqref="I12" xr:uid="{B5880A3B-D24B-4D6D-AE5B-F9C2CE62583D}"/>
    <dataValidation allowBlank="1" showInputMessage="1" showErrorMessage="1" prompt="Standplaats zijnde het vestigingsadres." sqref="U12:V12" xr:uid="{5E33A3A6-6381-411F-9660-BA71018B1B95}"/>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171139C5-ED34-450E-89A7-6D72A968F8C6}"/>
  </dataValidations>
  <pageMargins left="0.7" right="0.7" top="0.75" bottom="0.75" header="0.3" footer="0.3"/>
  <pageSetup paperSize="9" scale="2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8F2A3-0938-453C-AF0A-14B6A1AF95AE}">
  <sheetPr>
    <pageSetUpPr fitToPage="1"/>
  </sheetPr>
  <dimension ref="A1:V15"/>
  <sheetViews>
    <sheetView view="pageBreakPreview" topLeftCell="I1" zoomScale="80" zoomScaleNormal="70" zoomScaleSheetLayoutView="80" workbookViewId="0">
      <selection activeCell="G37" sqref="G37"/>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4.42578125" bestFit="1" customWidth="1"/>
    <col min="7" max="7" width="29"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206</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v>75245248</v>
      </c>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8" x14ac:dyDescent="0.25">
      <c r="A13" s="18"/>
      <c r="B13" s="231"/>
      <c r="C13" s="232"/>
      <c r="D13" s="233"/>
      <c r="E13" s="232"/>
      <c r="F13" s="234"/>
      <c r="G13" s="235"/>
      <c r="H13" s="236"/>
      <c r="I13" s="21">
        <v>28</v>
      </c>
      <c r="J13" s="16" t="s">
        <v>25</v>
      </c>
      <c r="K13" s="237">
        <v>40</v>
      </c>
      <c r="L13" s="26" t="s">
        <v>208</v>
      </c>
      <c r="M13" s="18">
        <v>25</v>
      </c>
      <c r="N13" s="31" t="s">
        <v>68</v>
      </c>
      <c r="O13" s="16"/>
      <c r="P13" s="18" t="s">
        <v>192</v>
      </c>
      <c r="Q13" s="238" t="s">
        <v>210</v>
      </c>
      <c r="R13" s="239" t="s">
        <v>209</v>
      </c>
      <c r="S13" s="18" t="s">
        <v>43</v>
      </c>
      <c r="T13" s="240">
        <v>17.21</v>
      </c>
      <c r="U13" s="18" t="s">
        <v>207</v>
      </c>
      <c r="V13" s="18" t="s">
        <v>39</v>
      </c>
    </row>
    <row r="14" spans="1:22" ht="18" x14ac:dyDescent="0.25">
      <c r="A14" s="16"/>
      <c r="B14" s="231"/>
      <c r="C14" s="232"/>
      <c r="D14" s="241"/>
      <c r="E14" s="232"/>
      <c r="F14" s="234"/>
      <c r="G14" s="235"/>
      <c r="H14" s="236"/>
      <c r="I14" s="15">
        <v>28</v>
      </c>
      <c r="J14" s="16" t="s">
        <v>25</v>
      </c>
      <c r="K14" s="242">
        <v>30</v>
      </c>
      <c r="L14" s="16" t="s">
        <v>208</v>
      </c>
      <c r="M14" s="16">
        <v>23</v>
      </c>
      <c r="N14" s="32" t="s">
        <v>68</v>
      </c>
      <c r="O14" s="16"/>
      <c r="P14" s="16" t="s">
        <v>192</v>
      </c>
      <c r="Q14" s="16">
        <v>7</v>
      </c>
      <c r="R14" s="16">
        <v>12</v>
      </c>
      <c r="S14" s="16" t="s">
        <v>43</v>
      </c>
      <c r="T14" s="243">
        <v>17.21</v>
      </c>
      <c r="U14" s="20" t="s">
        <v>207</v>
      </c>
      <c r="V14" s="16" t="s">
        <v>39</v>
      </c>
    </row>
    <row r="15" spans="1:22" ht="18" x14ac:dyDescent="0.25">
      <c r="A15" s="18"/>
      <c r="B15" s="231"/>
      <c r="C15" s="232"/>
      <c r="D15" s="233"/>
      <c r="E15" s="232"/>
      <c r="F15" s="234"/>
      <c r="G15" s="235"/>
      <c r="H15" s="236"/>
      <c r="I15" s="21">
        <v>28</v>
      </c>
      <c r="J15" s="16" t="s">
        <v>25</v>
      </c>
      <c r="K15" s="237">
        <v>40</v>
      </c>
      <c r="L15" s="26" t="s">
        <v>208</v>
      </c>
      <c r="M15" s="18">
        <v>25</v>
      </c>
      <c r="N15" s="31" t="s">
        <v>68</v>
      </c>
      <c r="O15" s="16"/>
      <c r="P15" s="18" t="s">
        <v>192</v>
      </c>
      <c r="Q15" s="238" t="s">
        <v>211</v>
      </c>
      <c r="R15" s="239" t="s">
        <v>209</v>
      </c>
      <c r="S15" s="18" t="s">
        <v>43</v>
      </c>
      <c r="T15" s="243">
        <v>17.21</v>
      </c>
      <c r="U15" s="18" t="s">
        <v>207</v>
      </c>
      <c r="V15" s="18" t="s">
        <v>39</v>
      </c>
    </row>
  </sheetData>
  <autoFilter ref="A12:V15" xr:uid="{496FCD4A-2103-4D41-B7AE-B7CC81C57767}"/>
  <sortState xmlns:xlrd2="http://schemas.microsoft.com/office/spreadsheetml/2017/richdata2" ref="A13:V15">
    <sortCondition ref="N13:N15" customList="onbepaalde tijd,bepaalde tijd"/>
    <sortCondition descending="1" ref="R13:R15"/>
    <sortCondition ref="H13:H15"/>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5">
    <cfRule type="duplicateValues" dxfId="37" priority="25"/>
  </conditionalFormatting>
  <dataValidations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8839457-0CE0-4F60-84ED-A01BB0FF1A3D}"/>
    <dataValidation allowBlank="1" showInputMessage="1" showErrorMessage="1" prompt="Standplaats zijnde het vestigingsadres." sqref="U12:V12" xr:uid="{CCD251B6-7DEF-45C9-BC0A-B131E6FC93AA}"/>
    <dataValidation allowBlank="1" showInputMessage="1" showErrorMessage="1" prompt="Gemiddeld aantal gewerkte uren (inclusief betaald verlof en ziekte) in de referte periode van 3 kalendermaanden direct voorafgaand aan de publicatiedatum van de aanbesteding." sqref="I12" xr:uid="{8E8D0A94-8AA3-4647-8553-3DA2E6A5438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88815EC-3C53-4513-AD7C-051A7109F8BA}"/>
    <dataValidation allowBlank="1" showInputMessage="1" showErrorMessage="1" prompt="Aantal vakantiedagen, conform de laatste loonstrook of laatste vakantiekaart." sqref="M12" xr:uid="{7381E17A-9981-46B3-A391-75FDE0CAA1A9}"/>
    <dataValidation allowBlank="1" showInputMessage="1" showErrorMessage="1" prompt="Duur van het dienstverband: Bepaalde tijd of onbepaalde tijd." sqref="N12" xr:uid="{CC7D53CB-3FE2-4A2D-9740-F76B203B552E}"/>
    <dataValidation allowBlank="1" showInputMessage="1" showErrorMessage="1" prompt="Eindatum van de arbeidsovereenkomst bij een contract voor bepaalde tijd." sqref="O12" xr:uid="{1AE57B24-CE76-4911-A91F-488EE710B4CD}"/>
    <dataValidation allowBlank="1" showInputMessage="1" showErrorMessage="1" prompt="Aantal arbeidsovereenkomsten bij bepaalde tijd." sqref="P12" xr:uid="{3FA5E4A1-939A-4DFD-B012-398B6C6BEC52}"/>
    <dataValidation allowBlank="1" showInputMessage="1" showErrorMessage="1" prompt="Het aantal jaren welke relevant zijn voor het vaststellen van de transitievergoeding." sqref="Q12" xr:uid="{E873B0F3-305F-442D-B1FC-2DC4C817D21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8036699-822E-446D-816B-CE3E22AE8CC7}"/>
    <dataValidation allowBlank="1" showInputMessage="1" showErrorMessage="1" prompt="De functie van de werknemer." sqref="S12" xr:uid="{68DD42E4-E985-4142-BFFB-B252FBDFF92A}"/>
    <dataValidation allowBlank="1" showInputMessage="1" showErrorMessage="1" prompt="Laatstverdiende bruto uurloon zoals deze van toepassing was op de publicatiedatum van deze aanbesteding conform de laatst verkregen loonstrook." sqref="T12" xr:uid="{D8A4524A-91AC-497D-9F24-ADA00F67F33B}"/>
    <dataValidation allowBlank="1" showInputMessage="1" showErrorMessage="1" prompt="Voorletters van werknemer." sqref="A12" xr:uid="{AC240B51-CAEF-4723-A9E8-E5F272FA807C}"/>
    <dataValidation allowBlank="1" showInputMessage="1" showErrorMessage="1" prompt="Achternaam van werknemer." sqref="B12" xr:uid="{A5D05272-CEA9-452C-9121-CA7049E37B17}"/>
    <dataValidation allowBlank="1" showInputMessage="1" showErrorMessage="1" prompt="Adres van werknemer." sqref="C12" xr:uid="{2226DB32-20AE-4B15-A901-057CC95EDC6C}"/>
    <dataValidation allowBlank="1" showInputMessage="1" showErrorMessage="1" prompt="Postcode van werknemer." sqref="D12" xr:uid="{DBBB0EF0-08AA-4622-B217-3ED98BEEF121}"/>
    <dataValidation allowBlank="1" showInputMessage="1" showErrorMessage="1" prompt="Woonplaats van werknemer." sqref="E12" xr:uid="{87C156C4-0650-48B7-B5D9-1920B0152D3B}"/>
    <dataValidation allowBlank="1" showInputMessage="1" showErrorMessage="1" prompt="Telefoonnummer van werknemer." sqref="F12" xr:uid="{4AB9EFD7-1667-4C03-8009-7AF17091A552}"/>
    <dataValidation allowBlank="1" showInputMessage="1" showErrorMessage="1" prompt="Emailadres van werknemer." sqref="G12" xr:uid="{65C71DD1-1021-4E13-82D0-953992801722}"/>
    <dataValidation allowBlank="1" showInputMessage="1" showErrorMessage="1" prompt="Geboortedatum van werknemer." sqref="H12" xr:uid="{B07E2EE0-CA3A-4C17-9D17-132CE3F6BDD4}"/>
    <dataValidation allowBlank="1" showInputMessage="1" showErrorMessage="1" prompt="Werknemers of uitzendkrachten al dan niet vallend onder de werkingssfeer van de cao taxivervoer die ingezet worden op het aanbestede vervoerscontract." sqref="A11:K11" xr:uid="{53AC604C-7A95-4545-B818-7E9E5F524E1B}"/>
    <dataValidation type="list" allowBlank="1" showInputMessage="1" showErrorMessage="1" sqref="C10:V10" xr:uid="{1D3A1D08-C82E-4CF2-8644-1E13358CF294}">
      <formula1>#REF!</formula1>
    </dataValidation>
    <dataValidation type="custom" allowBlank="1" showInputMessage="1" showErrorMessage="1" prompt="dd - mm - jjjj" sqref="Q15:R15" xr:uid="{A2B5F408-D248-4C1A-A1E3-076B0802303B}">
      <formula1>AND(ISNUMBER(Q15),LEFT(CELL("format",Q15),1)="D")</formula1>
    </dataValidation>
    <dataValidation type="custom" allowBlank="1" showInputMessage="1" showErrorMessage="1" prompt="dd-mm-jjjj" sqref="H13:H15" xr:uid="{0F980A22-ACD9-4B5C-A126-BE37FB00E1C7}">
      <formula1>AND(ISNUMBER(H13),LEFT(CELL("format",H13),1)="D")</formula1>
    </dataValidation>
  </dataValidations>
  <pageMargins left="0.7" right="0.7" top="0.75" bottom="0.75" header="0.3" footer="0.3"/>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2DF1-AA94-4D06-8BA3-A666A9FF202C}">
  <sheetPr>
    <pageSetUpPr fitToPage="1"/>
  </sheetPr>
  <dimension ref="A1:V15"/>
  <sheetViews>
    <sheetView view="pageBreakPreview" topLeftCell="I1" zoomScale="80" zoomScaleNormal="70" zoomScaleSheetLayoutView="80" workbookViewId="0">
      <selection activeCell="U19" sqref="U19"/>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212</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76"/>
      <c r="B13" s="76"/>
      <c r="C13" s="76"/>
      <c r="D13" s="76"/>
      <c r="E13" s="76"/>
      <c r="F13" s="76"/>
      <c r="G13" s="244"/>
      <c r="H13" s="101"/>
      <c r="I13" s="102">
        <v>118</v>
      </c>
      <c r="J13" s="40" t="s">
        <v>44</v>
      </c>
      <c r="K13" s="245">
        <v>30</v>
      </c>
      <c r="L13" s="26"/>
      <c r="M13" s="40">
        <v>23</v>
      </c>
      <c r="N13" s="91" t="s">
        <v>27</v>
      </c>
      <c r="O13" s="91"/>
      <c r="P13" s="40"/>
      <c r="Q13" s="77">
        <v>4</v>
      </c>
      <c r="R13" s="101">
        <v>44197</v>
      </c>
      <c r="S13" s="40" t="s">
        <v>40</v>
      </c>
      <c r="T13" s="246">
        <v>16.600000000000001</v>
      </c>
      <c r="U13" s="40" t="s">
        <v>110</v>
      </c>
      <c r="V13" s="40" t="s">
        <v>42</v>
      </c>
    </row>
    <row r="14" spans="1:22" x14ac:dyDescent="0.25">
      <c r="A14" s="76"/>
      <c r="B14" s="76"/>
      <c r="C14" s="76"/>
      <c r="D14" s="76"/>
      <c r="E14" s="76"/>
      <c r="F14" s="76"/>
      <c r="G14" s="244"/>
      <c r="H14" s="101"/>
      <c r="I14" s="102">
        <v>146</v>
      </c>
      <c r="J14" s="40" t="s">
        <v>44</v>
      </c>
      <c r="K14" s="245">
        <v>30</v>
      </c>
      <c r="L14" s="12"/>
      <c r="M14" s="77">
        <v>23</v>
      </c>
      <c r="N14" s="40" t="s">
        <v>27</v>
      </c>
      <c r="O14" s="91"/>
      <c r="P14" s="77"/>
      <c r="Q14" s="77">
        <v>4</v>
      </c>
      <c r="R14" s="91">
        <v>44197</v>
      </c>
      <c r="S14" s="77" t="s">
        <v>40</v>
      </c>
      <c r="T14" s="247">
        <v>17.649999999999999</v>
      </c>
      <c r="U14" s="77" t="s">
        <v>111</v>
      </c>
      <c r="V14" s="77" t="s">
        <v>42</v>
      </c>
    </row>
    <row r="15" spans="1:22" x14ac:dyDescent="0.25">
      <c r="A15" s="76"/>
      <c r="B15" s="76"/>
      <c r="C15" s="76"/>
      <c r="D15" s="76"/>
      <c r="E15" s="76"/>
      <c r="F15" s="76"/>
      <c r="G15" s="244"/>
      <c r="H15" s="101"/>
      <c r="I15" s="102">
        <v>101</v>
      </c>
      <c r="J15" s="40" t="s">
        <v>44</v>
      </c>
      <c r="K15" s="245">
        <v>10</v>
      </c>
      <c r="L15" s="26"/>
      <c r="M15" s="40">
        <v>23</v>
      </c>
      <c r="N15" s="40" t="s">
        <v>27</v>
      </c>
      <c r="O15" s="101"/>
      <c r="P15" s="40"/>
      <c r="Q15" s="77">
        <v>4</v>
      </c>
      <c r="R15" s="101">
        <v>44197</v>
      </c>
      <c r="S15" s="77" t="s">
        <v>40</v>
      </c>
      <c r="T15" s="246">
        <v>17.05</v>
      </c>
      <c r="U15" s="40" t="s">
        <v>111</v>
      </c>
      <c r="V15" s="77" t="s">
        <v>42</v>
      </c>
    </row>
  </sheetData>
  <autoFilter ref="A12:V15"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5">
    <cfRule type="duplicateValues" dxfId="36" priority="26"/>
  </conditionalFormatting>
  <dataValidations count="22">
    <dataValidation type="list" allowBlank="1" showInputMessage="1" showErrorMessage="1" sqref="C10:V10" xr:uid="{CC6DAF4E-57C5-41BC-B9A2-39C69BDE3FC9}">
      <formula1>#REF!</formula1>
    </dataValidation>
    <dataValidation allowBlank="1" showInputMessage="1" showErrorMessage="1" prompt="Werknemers of uitzendkrachten al dan niet vallend onder de werkingssfeer van de cao taxivervoer die ingezet worden op het aanbestede vervoerscontract." sqref="A11:K11" xr:uid="{B631CFC8-9B61-4877-8ADA-4D846294C8A8}"/>
    <dataValidation allowBlank="1" showInputMessage="1" showErrorMessage="1" prompt="Geboortedatum van werknemer." sqref="H12" xr:uid="{E4255E33-FC47-4605-8393-49D10AB8CA4F}"/>
    <dataValidation allowBlank="1" showInputMessage="1" showErrorMessage="1" prompt="Emailadres van werknemer." sqref="G12" xr:uid="{132B269A-2C0A-4A0A-B805-BE55FA0FFB49}"/>
    <dataValidation allowBlank="1" showInputMessage="1" showErrorMessage="1" prompt="Telefoonnummer van werknemer." sqref="F12" xr:uid="{C80944B5-AF78-400B-BB84-A2A9E8AA460C}"/>
    <dataValidation allowBlank="1" showInputMessage="1" showErrorMessage="1" prompt="Woonplaats van werknemer." sqref="E12" xr:uid="{4238CCAA-3773-45F5-9217-409C708D15BE}"/>
    <dataValidation allowBlank="1" showInputMessage="1" showErrorMessage="1" prompt="Postcode van werknemer." sqref="D12" xr:uid="{3225E5C1-9CA5-4AC8-A908-85B1C3B24CD6}"/>
    <dataValidation allowBlank="1" showInputMessage="1" showErrorMessage="1" prompt="Adres van werknemer." sqref="C12" xr:uid="{0CA67B6F-4340-4F0C-9A85-910D9328DCBC}"/>
    <dataValidation allowBlank="1" showInputMessage="1" showErrorMessage="1" prompt="Achternaam van werknemer." sqref="B12" xr:uid="{ABF94A2C-50E3-4BBD-A040-15A7B73128AF}"/>
    <dataValidation allowBlank="1" showInputMessage="1" showErrorMessage="1" prompt="Voorletters van werknemer." sqref="A12" xr:uid="{12CE48F4-390D-4D4E-BA1E-09924D632E16}"/>
    <dataValidation allowBlank="1" showInputMessage="1" showErrorMessage="1" prompt="Laatstverdiende bruto uurloon zoals deze van toepassing was op de publicatiedatum van deze aanbesteding conform de laatst verkregen loonstrook." sqref="T12" xr:uid="{BA2156AD-D2C1-4847-A514-383FE9E0086D}"/>
    <dataValidation allowBlank="1" showInputMessage="1" showErrorMessage="1" prompt="De functie van de werknemer." sqref="S12" xr:uid="{DDF06644-4A72-4245-AAEF-584D6CDD8469}"/>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27AEEE9-8EB1-45CC-AA0A-F9FC57DAE61B}"/>
    <dataValidation allowBlank="1" showInputMessage="1" showErrorMessage="1" prompt="Het aantal jaren welke relevant zijn voor het vaststellen van de transitievergoeding." sqref="Q12" xr:uid="{72C1E83D-9D60-488F-97AA-A835DFB9E0FC}"/>
    <dataValidation allowBlank="1" showInputMessage="1" showErrorMessage="1" prompt="Aantal arbeidsovereenkomsten bij bepaalde tijd." sqref="P12" xr:uid="{6EB9B280-4789-4F34-9614-684080EC7384}"/>
    <dataValidation allowBlank="1" showInputMessage="1" showErrorMessage="1" prompt="Eindatum van de arbeidsovereenkomst bij een contract voor bepaalde tijd." sqref="O12" xr:uid="{894581D5-CD6A-4780-8FA8-DDDCB3559671}"/>
    <dataValidation allowBlank="1" showInputMessage="1" showErrorMessage="1" prompt="Duur van het dienstverband: Bepaalde tijd of onbepaalde tijd." sqref="N12" xr:uid="{B5FE214F-42F6-4D03-BAD3-00710476FE55}"/>
    <dataValidation allowBlank="1" showInputMessage="1" showErrorMessage="1" prompt="Aantal vakantiedagen, conform de laatste loonstrook of laatste vakantiekaart." sqref="M12" xr:uid="{2F0B12BD-09CC-4144-BFF7-5BD78C87B3D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EABCF23E-4C7D-471C-94BF-BC73F07CBF0F}"/>
    <dataValidation allowBlank="1" showInputMessage="1" showErrorMessage="1" prompt="Gemiddeld aantal gewerkte uren (inclusief betaald verlof en ziekte) in de referte periode van 3 kalendermaanden direct voorafgaand aan de publicatiedatum van de aanbesteding." sqref="I12" xr:uid="{33158BD9-0EAB-44DC-A186-AE5CA99A929B}"/>
    <dataValidation allowBlank="1" showInputMessage="1" showErrorMessage="1" prompt="Standplaats zijnde het vestigingsadres." sqref="U12:V12" xr:uid="{06B3FAE8-AF15-4ECD-A3B7-AD47F367E0E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E666E63-ADA8-460B-86B1-E94AEF26318D}"/>
  </dataValidations>
  <pageMargins left="0.7" right="0.7" top="0.75" bottom="0.75" header="0.3" footer="0.3"/>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5A449-3957-456A-B993-D756047C6A54}">
  <sheetPr>
    <pageSetUpPr fitToPage="1"/>
  </sheetPr>
  <dimension ref="A1:V16"/>
  <sheetViews>
    <sheetView view="pageBreakPreview" topLeftCell="I1" zoomScale="80" zoomScaleNormal="70" zoomScaleSheetLayoutView="80" workbookViewId="0">
      <selection activeCell="A13" sqref="A13:H16"/>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35.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108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51"/>
      <c r="D13" s="248"/>
      <c r="E13" s="248"/>
      <c r="F13" s="249"/>
      <c r="G13" s="106"/>
      <c r="H13" s="250"/>
      <c r="I13" s="251">
        <v>40</v>
      </c>
      <c r="J13" s="16" t="s">
        <v>25</v>
      </c>
      <c r="K13" s="107">
        <v>100</v>
      </c>
      <c r="L13" s="26"/>
      <c r="M13" s="18">
        <v>25</v>
      </c>
      <c r="N13" s="248" t="s">
        <v>68</v>
      </c>
      <c r="O13" s="18"/>
      <c r="P13" s="18"/>
      <c r="Q13" s="31"/>
      <c r="R13" s="31">
        <v>42461</v>
      </c>
      <c r="S13" s="248" t="s">
        <v>109</v>
      </c>
      <c r="T13" s="252">
        <v>17.21</v>
      </c>
      <c r="U13" s="248" t="s">
        <v>110</v>
      </c>
      <c r="V13" s="248" t="s">
        <v>42</v>
      </c>
    </row>
    <row r="14" spans="1:22" ht="15.75" x14ac:dyDescent="0.25">
      <c r="A14" s="248"/>
      <c r="B14" s="248"/>
      <c r="C14" s="151"/>
      <c r="D14" s="248"/>
      <c r="E14" s="248"/>
      <c r="F14" s="249"/>
      <c r="G14" s="106"/>
      <c r="H14" s="250"/>
      <c r="I14" s="251">
        <v>40</v>
      </c>
      <c r="J14" s="16" t="s">
        <v>25</v>
      </c>
      <c r="K14" s="107">
        <v>100</v>
      </c>
      <c r="L14" s="26"/>
      <c r="M14" s="18">
        <v>25</v>
      </c>
      <c r="N14" s="248" t="s">
        <v>68</v>
      </c>
      <c r="O14" s="18"/>
      <c r="P14" s="18"/>
      <c r="Q14" s="31"/>
      <c r="R14" s="31">
        <v>43800</v>
      </c>
      <c r="S14" s="248" t="s">
        <v>43</v>
      </c>
      <c r="T14" s="252">
        <v>17.21</v>
      </c>
      <c r="U14" s="248" t="s">
        <v>110</v>
      </c>
      <c r="V14" s="248" t="s">
        <v>42</v>
      </c>
    </row>
    <row r="15" spans="1:22" ht="15.75" x14ac:dyDescent="0.25">
      <c r="A15" s="248"/>
      <c r="B15" s="248"/>
      <c r="C15" s="151"/>
      <c r="D15" s="248"/>
      <c r="E15" s="248"/>
      <c r="F15" s="249"/>
      <c r="G15" s="106"/>
      <c r="H15" s="250"/>
      <c r="I15" s="251">
        <v>40</v>
      </c>
      <c r="J15" s="16" t="s">
        <v>25</v>
      </c>
      <c r="K15" s="107">
        <v>100</v>
      </c>
      <c r="L15" s="16"/>
      <c r="M15" s="16">
        <v>25</v>
      </c>
      <c r="N15" s="248" t="s">
        <v>68</v>
      </c>
      <c r="O15" s="16"/>
      <c r="P15" s="16"/>
      <c r="Q15" s="16"/>
      <c r="R15" s="32">
        <v>43891</v>
      </c>
      <c r="S15" s="248" t="s">
        <v>43</v>
      </c>
      <c r="T15" s="252">
        <v>17.21</v>
      </c>
      <c r="U15" s="248" t="s">
        <v>110</v>
      </c>
      <c r="V15" s="248" t="s">
        <v>42</v>
      </c>
    </row>
    <row r="16" spans="1:22" ht="15.75" x14ac:dyDescent="0.25">
      <c r="A16" s="248"/>
      <c r="B16" s="248"/>
      <c r="C16" s="151"/>
      <c r="D16" s="248"/>
      <c r="E16" s="248"/>
      <c r="F16" s="249"/>
      <c r="G16" s="106"/>
      <c r="H16" s="250"/>
      <c r="I16" s="251">
        <v>40</v>
      </c>
      <c r="J16" s="16" t="s">
        <v>25</v>
      </c>
      <c r="K16" s="107">
        <v>100</v>
      </c>
      <c r="L16" s="26"/>
      <c r="M16" s="18">
        <v>25</v>
      </c>
      <c r="N16" s="248" t="s">
        <v>68</v>
      </c>
      <c r="O16" s="18"/>
      <c r="P16" s="18"/>
      <c r="Q16" s="31"/>
      <c r="R16" s="31">
        <v>44632</v>
      </c>
      <c r="S16" s="248" t="s">
        <v>43</v>
      </c>
      <c r="T16" s="252">
        <v>17.21</v>
      </c>
      <c r="U16" s="248" t="s">
        <v>110</v>
      </c>
      <c r="V16" s="248" t="s">
        <v>42</v>
      </c>
    </row>
  </sheetData>
  <autoFilter ref="A12:V16" xr:uid="{496FCD4A-2103-4D41-B7AE-B7CC81C57767}"/>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6">
    <cfRule type="duplicateValues" dxfId="35" priority="27"/>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1EC0153-BD5A-43F5-A8A6-521D82AF83FA}"/>
    <dataValidation allowBlank="1" showInputMessage="1" showErrorMessage="1" prompt="Standplaats zijnde het vestigingsadres." sqref="U12:V12" xr:uid="{C05D329C-E03F-44FA-836B-1DC935227E98}"/>
    <dataValidation allowBlank="1" showInputMessage="1" showErrorMessage="1" prompt="Gemiddeld aantal gewerkte uren (inclusief betaald verlof en ziekte) in de referte periode van 3 kalendermaanden direct voorafgaand aan de publicatiedatum van de aanbesteding." sqref="I12" xr:uid="{CBE7BBC6-7D58-476E-A1D7-1DA4FFFC683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DBE33517-3F44-4F1D-AB2B-C3A138E53A92}"/>
    <dataValidation allowBlank="1" showInputMessage="1" showErrorMessage="1" prompt="Aantal vakantiedagen, conform de laatste loonstrook of laatste vakantiekaart." sqref="M12" xr:uid="{F9D48CCD-372F-4145-8720-73BFBAAAA742}"/>
    <dataValidation allowBlank="1" showInputMessage="1" showErrorMessage="1" prompt="Duur van het dienstverband: Bepaalde tijd of onbepaalde tijd." sqref="N12" xr:uid="{37027604-8960-4B3D-B2CC-7BCCAEAC2807}"/>
    <dataValidation allowBlank="1" showInputMessage="1" showErrorMessage="1" prompt="Eindatum van de arbeidsovereenkomst bij een contract voor bepaalde tijd." sqref="O12" xr:uid="{28A62771-FF57-4F2D-82C3-8F3B9B7F42C8}"/>
    <dataValidation allowBlank="1" showInputMessage="1" showErrorMessage="1" prompt="Aantal arbeidsovereenkomsten bij bepaalde tijd." sqref="P12" xr:uid="{379447CA-3713-4A13-9AE8-0D0B289E28B4}"/>
    <dataValidation allowBlank="1" showInputMessage="1" showErrorMessage="1" prompt="Het aantal jaren welke relevant zijn voor het vaststellen van de transitievergoeding." sqref="Q12" xr:uid="{D5A75165-0A0F-41F4-BE49-FB3D1B11CED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7F678CB-B2D6-49EA-AA64-0471795009A5}"/>
    <dataValidation allowBlank="1" showInputMessage="1" showErrorMessage="1" prompt="De functie van de werknemer." sqref="S12" xr:uid="{74EF147A-231C-4E76-A567-C5D995F7636D}"/>
    <dataValidation allowBlank="1" showInputMessage="1" showErrorMessage="1" prompt="Laatstverdiende bruto uurloon zoals deze van toepassing was op de publicatiedatum van deze aanbesteding conform de laatst verkregen loonstrook." sqref="T12" xr:uid="{BC8919AC-7FF0-4ACB-A4AC-732A9B034481}"/>
    <dataValidation allowBlank="1" showInputMessage="1" showErrorMessage="1" prompt="Voorletters van werknemer." sqref="A12" xr:uid="{46D71EB3-7538-4D5C-95EC-9AD48A476A71}"/>
    <dataValidation allowBlank="1" showInputMessage="1" showErrorMessage="1" prompt="Achternaam van werknemer." sqref="B12" xr:uid="{75C0A4F6-1931-48AF-B889-CDF24326BBEA}"/>
    <dataValidation allowBlank="1" showInputMessage="1" showErrorMessage="1" prompt="Adres van werknemer." sqref="C12" xr:uid="{20087FFF-1989-493B-8272-EF4D01E01329}"/>
    <dataValidation allowBlank="1" showInputMessage="1" showErrorMessage="1" prompt="Postcode van werknemer." sqref="D12" xr:uid="{0931434E-DA5B-4DBC-9CF3-8546884D619D}"/>
    <dataValidation allowBlank="1" showInputMessage="1" showErrorMessage="1" prompt="Woonplaats van werknemer." sqref="E12" xr:uid="{F9667BBF-F1B4-4FD1-AB18-DAC2335AEF00}"/>
    <dataValidation allowBlank="1" showInputMessage="1" showErrorMessage="1" prompt="Telefoonnummer van werknemer." sqref="F12" xr:uid="{35BC4650-BF62-461E-943F-CDF251BC590A}"/>
    <dataValidation allowBlank="1" showInputMessage="1" showErrorMessage="1" prompt="Emailadres van werknemer." sqref="G12" xr:uid="{E46FCF26-F0E9-4648-95AC-7230B9AA1CB0}"/>
    <dataValidation allowBlank="1" showInputMessage="1" showErrorMessage="1" prompt="Geboortedatum van werknemer." sqref="H12" xr:uid="{C28F3AFA-678F-4A17-9076-109B3E737FFC}"/>
    <dataValidation allowBlank="1" showInputMessage="1" showErrorMessage="1" prompt="Werknemers of uitzendkrachten al dan niet vallend onder de werkingssfeer van de cao taxivervoer die ingezet worden op het aanbestede vervoerscontract." sqref="A11:K11" xr:uid="{D6135F4E-02C8-4B87-ACD6-70F6B4AF296A}"/>
    <dataValidation type="list" allowBlank="1" showInputMessage="1" showErrorMessage="1" sqref="C10:V10" xr:uid="{5BB32AAB-75B6-4F7C-B27E-99621A64846C}">
      <formula1>#REF!</formula1>
    </dataValidation>
  </dataValidations>
  <pageMargins left="0.7" right="0.7" top="0.75" bottom="0.75" header="0.3" footer="0.3"/>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2623-FFDF-46C4-9D87-10A457D5C14D}">
  <sheetPr>
    <pageSetUpPr fitToPage="1"/>
  </sheetPr>
  <dimension ref="A1:V21"/>
  <sheetViews>
    <sheetView view="pageBreakPreview" topLeftCell="I4" zoomScale="80" zoomScaleNormal="70" zoomScaleSheetLayoutView="80" workbookViewId="0">
      <selection activeCell="AJ17" sqref="AJ17"/>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style="30"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84</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80"/>
      <c r="E9" s="280"/>
      <c r="F9" s="280"/>
      <c r="G9" s="280"/>
      <c r="H9" s="280"/>
      <c r="I9" s="280"/>
      <c r="J9" s="280"/>
      <c r="K9" s="280"/>
      <c r="L9" s="280"/>
      <c r="M9" s="280"/>
      <c r="N9" s="280"/>
      <c r="O9" s="280"/>
      <c r="P9" s="280"/>
      <c r="Q9" s="280"/>
      <c r="R9" s="280"/>
      <c r="S9" s="280"/>
      <c r="T9" s="280"/>
      <c r="U9" s="280"/>
      <c r="V9" s="280"/>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29"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2"/>
      <c r="B13" s="12"/>
      <c r="C13" s="12"/>
      <c r="D13" s="12"/>
      <c r="E13" s="12"/>
      <c r="F13" s="12"/>
      <c r="G13" s="12"/>
      <c r="H13" s="34"/>
      <c r="I13" s="16">
        <v>36.229999999999997</v>
      </c>
      <c r="J13" s="12" t="s">
        <v>44</v>
      </c>
      <c r="K13" s="74">
        <v>0.48888888888888887</v>
      </c>
      <c r="L13" s="16"/>
      <c r="M13" s="75">
        <v>23</v>
      </c>
      <c r="N13" s="76" t="s">
        <v>68</v>
      </c>
      <c r="O13" s="77" t="s">
        <v>47</v>
      </c>
      <c r="P13" s="40" t="s">
        <v>47</v>
      </c>
      <c r="Q13" s="16">
        <v>2</v>
      </c>
      <c r="R13" s="16"/>
      <c r="S13" s="12" t="s">
        <v>40</v>
      </c>
      <c r="T13" s="12">
        <v>15.63</v>
      </c>
      <c r="U13" s="18" t="s">
        <v>87</v>
      </c>
      <c r="V13" s="12" t="s">
        <v>47</v>
      </c>
    </row>
    <row r="14" spans="1:22" ht="15.75" x14ac:dyDescent="0.25">
      <c r="A14" s="12"/>
      <c r="B14" s="12"/>
      <c r="C14" s="12"/>
      <c r="D14" s="12"/>
      <c r="E14" s="12"/>
      <c r="F14" s="12"/>
      <c r="G14" s="12"/>
      <c r="H14" s="34"/>
      <c r="I14" s="16">
        <v>76.430000000000007</v>
      </c>
      <c r="J14" s="12" t="s">
        <v>44</v>
      </c>
      <c r="K14" s="74">
        <v>0.30628803245436104</v>
      </c>
      <c r="L14" s="16"/>
      <c r="M14" s="75">
        <v>23</v>
      </c>
      <c r="N14" s="76" t="s">
        <v>68</v>
      </c>
      <c r="O14" s="77" t="s">
        <v>47</v>
      </c>
      <c r="P14" s="40" t="s">
        <v>47</v>
      </c>
      <c r="Q14" s="16">
        <v>6</v>
      </c>
      <c r="R14" s="16"/>
      <c r="S14" s="12" t="s">
        <v>40</v>
      </c>
      <c r="T14" s="12">
        <v>16.260000000000002</v>
      </c>
      <c r="U14" s="20" t="s">
        <v>85</v>
      </c>
      <c r="V14" s="12" t="s">
        <v>47</v>
      </c>
    </row>
    <row r="15" spans="1:22" x14ac:dyDescent="0.25">
      <c r="A15" s="12"/>
      <c r="B15" s="12"/>
      <c r="C15" s="12"/>
      <c r="D15" s="12"/>
      <c r="E15" s="12"/>
      <c r="F15" s="12"/>
      <c r="G15" s="12"/>
      <c r="H15" s="34"/>
      <c r="I15" s="12">
        <v>141.66999999999999</v>
      </c>
      <c r="J15" s="12" t="s">
        <v>44</v>
      </c>
      <c r="K15" s="74">
        <v>0.42268041237113402</v>
      </c>
      <c r="L15" s="12"/>
      <c r="M15" s="77">
        <v>23</v>
      </c>
      <c r="N15" s="76" t="s">
        <v>68</v>
      </c>
      <c r="O15" s="77" t="s">
        <v>47</v>
      </c>
      <c r="P15" s="40" t="s">
        <v>47</v>
      </c>
      <c r="Q15" s="12">
        <v>5</v>
      </c>
      <c r="R15" s="12"/>
      <c r="S15" s="12" t="s">
        <v>40</v>
      </c>
      <c r="T15" s="12">
        <v>15.63</v>
      </c>
      <c r="U15" s="12" t="s">
        <v>86</v>
      </c>
      <c r="V15" s="12" t="s">
        <v>47</v>
      </c>
    </row>
    <row r="16" spans="1:22" ht="15.75" x14ac:dyDescent="0.25">
      <c r="A16" s="12"/>
      <c r="B16" s="12"/>
      <c r="C16" s="12"/>
      <c r="D16" s="12"/>
      <c r="E16" s="12"/>
      <c r="F16" s="12"/>
      <c r="G16" s="12"/>
      <c r="H16" s="34"/>
      <c r="I16" s="16">
        <v>154.44</v>
      </c>
      <c r="J16" s="12" t="s">
        <v>44</v>
      </c>
      <c r="K16" s="74">
        <v>0.18482490272373542</v>
      </c>
      <c r="L16" s="16"/>
      <c r="M16" s="75">
        <v>23</v>
      </c>
      <c r="N16" s="76" t="s">
        <v>68</v>
      </c>
      <c r="O16" s="77" t="s">
        <v>47</v>
      </c>
      <c r="P16" s="40" t="s">
        <v>47</v>
      </c>
      <c r="Q16" s="16">
        <v>8</v>
      </c>
      <c r="R16" s="16"/>
      <c r="S16" s="12" t="s">
        <v>40</v>
      </c>
      <c r="T16" s="12">
        <v>17.21</v>
      </c>
      <c r="U16" s="20" t="s">
        <v>86</v>
      </c>
      <c r="V16" s="12" t="s">
        <v>47</v>
      </c>
    </row>
    <row r="17" spans="1:22" x14ac:dyDescent="0.25">
      <c r="A17" s="12"/>
      <c r="B17" s="12"/>
      <c r="C17" s="12"/>
      <c r="D17" s="12"/>
      <c r="E17" s="12"/>
      <c r="F17" s="12"/>
      <c r="G17" s="12"/>
      <c r="H17" s="34"/>
      <c r="I17" s="21">
        <v>39.32</v>
      </c>
      <c r="J17" s="12" t="s">
        <v>44</v>
      </c>
      <c r="K17" s="74">
        <v>0.15094339622641509</v>
      </c>
      <c r="L17" s="26"/>
      <c r="M17" s="40">
        <v>25</v>
      </c>
      <c r="N17" s="76" t="s">
        <v>68</v>
      </c>
      <c r="O17" s="77" t="s">
        <v>47</v>
      </c>
      <c r="P17" s="40" t="s">
        <v>47</v>
      </c>
      <c r="Q17" s="18">
        <v>8</v>
      </c>
      <c r="R17" s="31"/>
      <c r="S17" s="12" t="s">
        <v>40</v>
      </c>
      <c r="T17" s="12">
        <v>17.21</v>
      </c>
      <c r="U17" s="18" t="s">
        <v>86</v>
      </c>
      <c r="V17" s="12" t="s">
        <v>47</v>
      </c>
    </row>
    <row r="18" spans="1:22" x14ac:dyDescent="0.25">
      <c r="A18" s="12"/>
      <c r="B18" s="12"/>
      <c r="C18" s="12"/>
      <c r="D18" s="12"/>
      <c r="E18" s="12"/>
      <c r="F18" s="12"/>
      <c r="G18" s="12"/>
      <c r="H18" s="34"/>
      <c r="I18" s="12">
        <v>109.6</v>
      </c>
      <c r="J18" s="12" t="s">
        <v>44</v>
      </c>
      <c r="K18" s="74">
        <v>0.13861386138613863</v>
      </c>
      <c r="L18" s="12"/>
      <c r="M18" s="77">
        <v>25</v>
      </c>
      <c r="N18" s="78" t="s">
        <v>68</v>
      </c>
      <c r="O18" s="77" t="s">
        <v>47</v>
      </c>
      <c r="P18" s="77" t="s">
        <v>47</v>
      </c>
      <c r="Q18" s="12">
        <v>8</v>
      </c>
      <c r="R18" s="12"/>
      <c r="S18" s="12" t="s">
        <v>40</v>
      </c>
      <c r="T18" s="12">
        <v>17.21</v>
      </c>
      <c r="U18" s="12" t="s">
        <v>85</v>
      </c>
      <c r="V18" s="12" t="s">
        <v>47</v>
      </c>
    </row>
    <row r="19" spans="1:22" x14ac:dyDescent="0.25">
      <c r="A19" s="12"/>
      <c r="B19" s="12"/>
      <c r="C19" s="12"/>
      <c r="D19" s="12"/>
      <c r="E19" s="12"/>
      <c r="F19" s="12"/>
      <c r="G19" s="12"/>
      <c r="H19" s="34"/>
      <c r="I19" s="21">
        <v>188.41</v>
      </c>
      <c r="J19" s="12" t="s">
        <v>44</v>
      </c>
      <c r="K19" s="74">
        <v>0.12608444187391557</v>
      </c>
      <c r="L19" s="26"/>
      <c r="M19" s="40">
        <v>23</v>
      </c>
      <c r="N19" s="78" t="s">
        <v>68</v>
      </c>
      <c r="O19" s="77" t="s">
        <v>47</v>
      </c>
      <c r="P19" s="77" t="s">
        <v>47</v>
      </c>
      <c r="Q19" s="12">
        <v>7</v>
      </c>
      <c r="R19" s="31"/>
      <c r="S19" s="12" t="s">
        <v>40</v>
      </c>
      <c r="T19" s="12">
        <v>16.260000000000002</v>
      </c>
      <c r="U19" s="12" t="s">
        <v>85</v>
      </c>
      <c r="V19" s="12" t="s">
        <v>47</v>
      </c>
    </row>
    <row r="20" spans="1:22" ht="15.75" x14ac:dyDescent="0.25">
      <c r="A20" s="12"/>
      <c r="B20" s="12"/>
      <c r="C20" s="12"/>
      <c r="D20" s="12"/>
      <c r="E20" s="12"/>
      <c r="F20" s="12"/>
      <c r="G20" s="12"/>
      <c r="H20" s="34"/>
      <c r="I20" s="16">
        <v>135.66</v>
      </c>
      <c r="J20" s="12" t="s">
        <v>44</v>
      </c>
      <c r="K20" s="74">
        <v>0.11675933280381255</v>
      </c>
      <c r="L20" s="16"/>
      <c r="M20" s="75">
        <v>23</v>
      </c>
      <c r="N20" s="76" t="s">
        <v>68</v>
      </c>
      <c r="O20" s="77" t="s">
        <v>47</v>
      </c>
      <c r="P20" s="40" t="s">
        <v>47</v>
      </c>
      <c r="Q20" s="16">
        <v>7</v>
      </c>
      <c r="R20" s="16"/>
      <c r="S20" s="12" t="s">
        <v>40</v>
      </c>
      <c r="T20" s="12">
        <v>17.21</v>
      </c>
      <c r="U20" s="20" t="s">
        <v>85</v>
      </c>
      <c r="V20" s="12" t="s">
        <v>47</v>
      </c>
    </row>
    <row r="21" spans="1:22" x14ac:dyDescent="0.25">
      <c r="A21" s="12"/>
      <c r="B21" s="12"/>
      <c r="C21" s="12"/>
      <c r="D21" s="12"/>
      <c r="E21" s="12"/>
      <c r="F21" s="12"/>
      <c r="G21" s="12"/>
      <c r="H21" s="34"/>
      <c r="I21" s="12">
        <v>197.62</v>
      </c>
      <c r="J21" s="12" t="s">
        <v>44</v>
      </c>
      <c r="K21" s="74">
        <v>0.20273037542662117</v>
      </c>
      <c r="L21" s="12"/>
      <c r="M21" s="77">
        <v>23</v>
      </c>
      <c r="N21" s="78" t="s">
        <v>68</v>
      </c>
      <c r="O21" s="77" t="s">
        <v>47</v>
      </c>
      <c r="P21" s="77" t="s">
        <v>47</v>
      </c>
      <c r="Q21" s="12">
        <v>6</v>
      </c>
      <c r="R21" s="12"/>
      <c r="S21" s="12" t="s">
        <v>40</v>
      </c>
      <c r="T21" s="12">
        <v>17.21</v>
      </c>
      <c r="U21" s="12" t="s">
        <v>85</v>
      </c>
      <c r="V21" s="12" t="s">
        <v>47</v>
      </c>
    </row>
  </sheetData>
  <autoFilter ref="A12:V21" xr:uid="{496FCD4A-2103-4D41-B7AE-B7CC81C57767}"/>
  <sortState xmlns:xlrd2="http://schemas.microsoft.com/office/spreadsheetml/2017/richdata2" ref="A13:V21">
    <sortCondition descending="1" ref="Q13:Q21"/>
    <sortCondition ref="H13:H21"/>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21">
    <cfRule type="duplicateValues" dxfId="34" priority="28"/>
  </conditionalFormatting>
  <dataValidations count="24">
    <dataValidation type="custom" allowBlank="1" showInputMessage="1" showErrorMessage="1" prompt="dd-mm-jjjj" sqref="H13:H21" xr:uid="{F4030783-C846-43C3-B5F8-A8ED17EC3F56}">
      <formula1>AND(ISNUMBER(H13),LEFT(CELL("format",H13),1)="D")</formula1>
    </dataValidation>
    <dataValidation type="custom" allowBlank="1" showInputMessage="1" showErrorMessage="1" prompt="dd - mm - jjjj" sqref="Q15:R15 Q18:R20" xr:uid="{BDD8309C-E6A1-4836-8A02-AE6FFDAC0CB7}">
      <formula1>AND(ISNUMBER(Q15),LEFT(CELL("format",Q15),1)="D")</formula1>
    </dataValidation>
    <dataValidation type="list" allowBlank="1" showInputMessage="1" showErrorMessage="1" sqref="C10:V10" xr:uid="{0EE05A45-D2BD-45EF-856B-15211BDE00C7}">
      <formula1>#REF!</formula1>
    </dataValidation>
    <dataValidation allowBlank="1" showInputMessage="1" showErrorMessage="1" prompt="Werknemers of uitzendkrachten al dan niet vallend onder de werkingssfeer van de cao taxivervoer die ingezet worden op het aanbestede vervoerscontract." sqref="A11:K11" xr:uid="{555C6F9F-F16B-412D-95A2-08EAFEC8AFEA}"/>
    <dataValidation allowBlank="1" showInputMessage="1" showErrorMessage="1" prompt="Geboortedatum van werknemer." sqref="H12" xr:uid="{386CC35C-D840-4733-B2D4-48FA0F32740C}"/>
    <dataValidation allowBlank="1" showInputMessage="1" showErrorMessage="1" prompt="Emailadres van werknemer." sqref="G12" xr:uid="{8D1AEF01-4757-4635-8BF7-8E14D5D50B17}"/>
    <dataValidation allowBlank="1" showInputMessage="1" showErrorMessage="1" prompt="Telefoonnummer van werknemer." sqref="F12" xr:uid="{78BFE95E-8CD0-4149-A25E-02524D3EAA5A}"/>
    <dataValidation allowBlank="1" showInputMessage="1" showErrorMessage="1" prompt="Woonplaats van werknemer." sqref="E12" xr:uid="{65ECD287-B8A2-4ED4-A342-28D9B62690C1}"/>
    <dataValidation allowBlank="1" showInputMessage="1" showErrorMessage="1" prompt="Postcode van werknemer." sqref="D12" xr:uid="{FD8F929B-5F3F-420B-8683-9219A03B25F3}"/>
    <dataValidation allowBlank="1" showInputMessage="1" showErrorMessage="1" prompt="Adres van werknemer." sqref="C12" xr:uid="{2AF60325-4A0F-4C52-A989-343B851577AF}"/>
    <dataValidation allowBlank="1" showInputMessage="1" showErrorMessage="1" prompt="Achternaam van werknemer." sqref="B12" xr:uid="{A56FF5DD-6E2D-4CD0-B3C9-5B374437250E}"/>
    <dataValidation allowBlank="1" showInputMessage="1" showErrorMessage="1" prompt="Voorletters van werknemer." sqref="A12" xr:uid="{DD830E5C-1525-4D79-B9F3-97A33E925030}"/>
    <dataValidation allowBlank="1" showInputMessage="1" showErrorMessage="1" prompt="Laatstverdiende bruto uurloon zoals deze van toepassing was op de publicatiedatum van deze aanbesteding conform de laatst verkregen loonstrook." sqref="T12" xr:uid="{FE1E1978-EF5D-40CD-AB28-EE8A558EAE19}"/>
    <dataValidation allowBlank="1" showInputMessage="1" showErrorMessage="1" prompt="De functie van de werknemer." sqref="S12" xr:uid="{639675A7-C839-42CB-8E8C-0058A9D246E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5D7F813A-9638-4CF4-85B2-62C9B4F81B84}"/>
    <dataValidation allowBlank="1" showInputMessage="1" showErrorMessage="1" prompt="Het aantal jaren welke relevant zijn voor het vaststellen van de transitievergoeding." sqref="Q12" xr:uid="{398B185D-9AC1-4B71-83E8-5946FA29F43E}"/>
    <dataValidation allowBlank="1" showInputMessage="1" showErrorMessage="1" prompt="Aantal arbeidsovereenkomsten bij bepaalde tijd." sqref="P12" xr:uid="{EDA9EDB5-AF48-4670-A1FE-DF31A18BE528}"/>
    <dataValidation allowBlank="1" showInputMessage="1" showErrorMessage="1" prompt="Eindatum van de arbeidsovereenkomst bij een contract voor bepaalde tijd." sqref="O12" xr:uid="{B3F743E3-57EB-470E-B9F0-F51B9CC20891}"/>
    <dataValidation allowBlank="1" showInputMessage="1" showErrorMessage="1" prompt="Duur van het dienstverband: Bepaalde tijd of onbepaalde tijd." sqref="N12" xr:uid="{D826E23F-9830-4169-A0FC-D4C5902AB003}"/>
    <dataValidation allowBlank="1" showInputMessage="1" showErrorMessage="1" prompt="Aantal vakantiedagen, conform de laatste loonstrook of laatste vakantiekaart." sqref="M12" xr:uid="{41D1CD5B-C645-43B8-81C2-357346E8615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8D5539C-A41A-4305-B347-0B76FC4155E5}"/>
    <dataValidation allowBlank="1" showInputMessage="1" showErrorMessage="1" prompt="Gemiddeld aantal gewerkte uren (inclusief betaald verlof en ziekte) in de referte periode van 3 kalendermaanden direct voorafgaand aan de publicatiedatum van de aanbesteding." sqref="I12" xr:uid="{A321641B-8115-4671-841B-0B233C6108F9}"/>
    <dataValidation allowBlank="1" showInputMessage="1" showErrorMessage="1" prompt="Standplaats zijnde het vestigingsadres." sqref="U12:V12" xr:uid="{F7ACCE6A-EC6F-42AE-B592-FB4872D46846}"/>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23A3330-0783-4FDA-8011-A4105DDB4DBE}"/>
  </dataValidations>
  <pageMargins left="0.7" right="0.7" top="0.75" bottom="0.75" header="0.3" footer="0.3"/>
  <pageSetup paperSize="9" scale="2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63119-E67A-4DCE-97E1-A19FEDBF6F2B}">
  <sheetPr>
    <pageSetUpPr fitToPage="1"/>
  </sheetPr>
  <dimension ref="A1:V20"/>
  <sheetViews>
    <sheetView view="pageBreakPreview" topLeftCell="I4" zoomScale="80" zoomScaleNormal="70" zoomScaleSheetLayoutView="80" workbookViewId="0">
      <selection activeCell="AK20" sqref="AK20"/>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style="30"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88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80"/>
      <c r="E9" s="280"/>
      <c r="F9" s="280"/>
      <c r="G9" s="280"/>
      <c r="H9" s="280"/>
      <c r="I9" s="280"/>
      <c r="J9" s="280"/>
      <c r="K9" s="280"/>
      <c r="L9" s="280"/>
      <c r="M9" s="280"/>
      <c r="N9" s="280"/>
      <c r="O9" s="280"/>
      <c r="P9" s="280"/>
      <c r="Q9" s="280"/>
      <c r="R9" s="280"/>
      <c r="S9" s="280"/>
      <c r="T9" s="280"/>
      <c r="U9" s="280"/>
      <c r="V9" s="280"/>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104</v>
      </c>
      <c r="B12" s="4" t="s">
        <v>0</v>
      </c>
      <c r="C12" s="4" t="s">
        <v>1</v>
      </c>
      <c r="D12" s="4" t="s">
        <v>2</v>
      </c>
      <c r="E12" s="4" t="s">
        <v>3</v>
      </c>
      <c r="F12" s="4" t="s">
        <v>28</v>
      </c>
      <c r="G12" s="4" t="s">
        <v>4</v>
      </c>
      <c r="H12" s="4" t="s">
        <v>5</v>
      </c>
      <c r="I12" s="29"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78"/>
      <c r="B13" s="78"/>
      <c r="C13" s="78"/>
      <c r="D13" s="78"/>
      <c r="E13" s="78"/>
      <c r="F13" s="79"/>
      <c r="G13" s="78"/>
      <c r="H13" s="80"/>
      <c r="I13" s="78">
        <v>86.06</v>
      </c>
      <c r="J13" s="78" t="s">
        <v>26</v>
      </c>
      <c r="K13" s="81">
        <v>0.1</v>
      </c>
      <c r="L13" s="78" t="s">
        <v>90</v>
      </c>
      <c r="M13" s="78">
        <v>25</v>
      </c>
      <c r="N13" s="78" t="s">
        <v>68</v>
      </c>
      <c r="O13" s="78"/>
      <c r="P13" s="78">
        <v>3</v>
      </c>
      <c r="Q13" s="78">
        <v>32.5</v>
      </c>
      <c r="R13" s="78" t="s">
        <v>91</v>
      </c>
      <c r="S13" s="78" t="s">
        <v>43</v>
      </c>
      <c r="T13" s="82">
        <v>17.21</v>
      </c>
      <c r="U13" s="78" t="s">
        <v>89</v>
      </c>
      <c r="V13" s="78" t="s">
        <v>42</v>
      </c>
    </row>
    <row r="14" spans="1:22" x14ac:dyDescent="0.25">
      <c r="A14" s="76"/>
      <c r="B14" s="76"/>
      <c r="C14" s="78"/>
      <c r="D14" s="78"/>
      <c r="E14" s="78"/>
      <c r="F14" s="83"/>
      <c r="G14" s="76"/>
      <c r="H14" s="84"/>
      <c r="I14" s="85">
        <v>142.08000000000001</v>
      </c>
      <c r="J14" s="78" t="s">
        <v>26</v>
      </c>
      <c r="K14" s="81">
        <v>0.1</v>
      </c>
      <c r="L14" s="78" t="s">
        <v>90</v>
      </c>
      <c r="M14" s="76">
        <v>25</v>
      </c>
      <c r="N14" s="76" t="s">
        <v>68</v>
      </c>
      <c r="O14" s="78"/>
      <c r="P14" s="78">
        <v>3</v>
      </c>
      <c r="Q14" s="78">
        <v>26.5</v>
      </c>
      <c r="R14" s="84" t="s">
        <v>96</v>
      </c>
      <c r="S14" s="78" t="s">
        <v>43</v>
      </c>
      <c r="T14" s="82">
        <v>17.21</v>
      </c>
      <c r="U14" s="78" t="s">
        <v>89</v>
      </c>
      <c r="V14" s="76" t="s">
        <v>42</v>
      </c>
    </row>
    <row r="15" spans="1:22" x14ac:dyDescent="0.25">
      <c r="A15" s="76"/>
      <c r="B15" s="76"/>
      <c r="C15" s="78"/>
      <c r="D15" s="78"/>
      <c r="E15" s="78"/>
      <c r="F15" s="83"/>
      <c r="G15" s="76"/>
      <c r="H15" s="86"/>
      <c r="I15" s="87">
        <v>167.58</v>
      </c>
      <c r="J15" s="78" t="s">
        <v>26</v>
      </c>
      <c r="K15" s="81">
        <v>0.1</v>
      </c>
      <c r="L15" s="78" t="s">
        <v>90</v>
      </c>
      <c r="M15" s="76">
        <v>25</v>
      </c>
      <c r="N15" s="76" t="s">
        <v>68</v>
      </c>
      <c r="O15" s="78"/>
      <c r="P15" s="78">
        <v>3</v>
      </c>
      <c r="Q15" s="78">
        <v>26</v>
      </c>
      <c r="R15" s="84" t="s">
        <v>97</v>
      </c>
      <c r="S15" s="78" t="s">
        <v>43</v>
      </c>
      <c r="T15" s="82">
        <v>22.31</v>
      </c>
      <c r="U15" s="78" t="s">
        <v>89</v>
      </c>
      <c r="V15" s="76" t="s">
        <v>42</v>
      </c>
    </row>
    <row r="16" spans="1:22" x14ac:dyDescent="0.25">
      <c r="A16" s="76"/>
      <c r="B16" s="76"/>
      <c r="C16" s="78"/>
      <c r="D16" s="78"/>
      <c r="E16" s="78"/>
      <c r="F16" s="79"/>
      <c r="G16" s="76"/>
      <c r="H16" s="84"/>
      <c r="I16" s="85">
        <v>128</v>
      </c>
      <c r="J16" s="78" t="s">
        <v>26</v>
      </c>
      <c r="K16" s="81">
        <v>0.1</v>
      </c>
      <c r="L16" s="78" t="s">
        <v>90</v>
      </c>
      <c r="M16" s="78">
        <v>25</v>
      </c>
      <c r="N16" s="78" t="s">
        <v>68</v>
      </c>
      <c r="O16" s="78"/>
      <c r="P16" s="78">
        <v>3</v>
      </c>
      <c r="Q16" s="78">
        <v>25</v>
      </c>
      <c r="R16" s="78" t="s">
        <v>103</v>
      </c>
      <c r="S16" s="78" t="s">
        <v>43</v>
      </c>
      <c r="T16" s="82">
        <v>22.17</v>
      </c>
      <c r="U16" s="78" t="s">
        <v>89</v>
      </c>
      <c r="V16" s="76" t="s">
        <v>42</v>
      </c>
    </row>
    <row r="17" spans="1:22" x14ac:dyDescent="0.25">
      <c r="A17" s="76"/>
      <c r="B17" s="76"/>
      <c r="C17" s="78"/>
      <c r="D17" s="78"/>
      <c r="E17" s="78"/>
      <c r="F17" s="83"/>
      <c r="G17" s="76"/>
      <c r="H17" s="84"/>
      <c r="I17" s="85">
        <v>132.66</v>
      </c>
      <c r="J17" s="78" t="s">
        <v>26</v>
      </c>
      <c r="K17" s="81">
        <v>0.1</v>
      </c>
      <c r="L17" s="78" t="s">
        <v>90</v>
      </c>
      <c r="M17" s="76">
        <v>25</v>
      </c>
      <c r="N17" s="76" t="s">
        <v>68</v>
      </c>
      <c r="O17" s="78"/>
      <c r="P17" s="78">
        <v>3</v>
      </c>
      <c r="Q17" s="78">
        <v>24.5</v>
      </c>
      <c r="R17" s="84" t="s">
        <v>98</v>
      </c>
      <c r="S17" s="78" t="s">
        <v>43</v>
      </c>
      <c r="T17" s="82">
        <v>17.21</v>
      </c>
      <c r="U17" s="78" t="s">
        <v>89</v>
      </c>
      <c r="V17" s="76" t="s">
        <v>42</v>
      </c>
    </row>
    <row r="18" spans="1:22" ht="15.75" x14ac:dyDescent="0.25">
      <c r="A18" s="76"/>
      <c r="B18" s="76"/>
      <c r="C18" s="78"/>
      <c r="D18" s="78"/>
      <c r="E18" s="78"/>
      <c r="F18" s="88"/>
      <c r="G18" s="76"/>
      <c r="H18" s="84"/>
      <c r="I18" s="85">
        <v>172</v>
      </c>
      <c r="J18" s="78" t="s">
        <v>26</v>
      </c>
      <c r="K18" s="81">
        <v>0.1</v>
      </c>
      <c r="L18" s="78" t="s">
        <v>90</v>
      </c>
      <c r="M18" s="59">
        <v>25</v>
      </c>
      <c r="N18" s="59" t="s">
        <v>68</v>
      </c>
      <c r="O18" s="78"/>
      <c r="P18" s="78">
        <v>3</v>
      </c>
      <c r="Q18" s="78">
        <v>24.5</v>
      </c>
      <c r="R18" s="60" t="s">
        <v>98</v>
      </c>
      <c r="S18" s="78" t="s">
        <v>43</v>
      </c>
      <c r="T18" s="89">
        <v>17.21</v>
      </c>
      <c r="U18" s="78" t="s">
        <v>89</v>
      </c>
      <c r="V18" s="76" t="s">
        <v>42</v>
      </c>
    </row>
    <row r="19" spans="1:22" x14ac:dyDescent="0.25">
      <c r="A19" s="76"/>
      <c r="B19" s="76"/>
      <c r="C19" s="78"/>
      <c r="D19" s="78"/>
      <c r="E19" s="78"/>
      <c r="F19" s="83"/>
      <c r="G19" s="76"/>
      <c r="H19" s="84"/>
      <c r="I19" s="85">
        <v>125.16</v>
      </c>
      <c r="J19" s="78" t="s">
        <v>26</v>
      </c>
      <c r="K19" s="81">
        <v>0.1</v>
      </c>
      <c r="L19" s="78" t="s">
        <v>90</v>
      </c>
      <c r="M19" s="76">
        <v>25</v>
      </c>
      <c r="N19" s="76" t="s">
        <v>68</v>
      </c>
      <c r="O19" s="78"/>
      <c r="P19" s="78">
        <v>3</v>
      </c>
      <c r="Q19" s="78">
        <v>23.5</v>
      </c>
      <c r="R19" s="90" t="s">
        <v>99</v>
      </c>
      <c r="S19" s="78" t="s">
        <v>43</v>
      </c>
      <c r="T19" s="82">
        <v>17.21</v>
      </c>
      <c r="U19" s="78" t="s">
        <v>89</v>
      </c>
      <c r="V19" s="76" t="s">
        <v>42</v>
      </c>
    </row>
    <row r="20" spans="1:22" ht="15.75" x14ac:dyDescent="0.25">
      <c r="A20" s="76"/>
      <c r="B20" s="76"/>
      <c r="C20" s="78"/>
      <c r="D20" s="78"/>
      <c r="E20" s="78"/>
      <c r="F20" s="88"/>
      <c r="G20" s="76"/>
      <c r="H20" s="84"/>
      <c r="I20" s="85">
        <v>84.32</v>
      </c>
      <c r="J20" s="78" t="s">
        <v>26</v>
      </c>
      <c r="K20" s="81">
        <v>0.1</v>
      </c>
      <c r="L20" s="78" t="s">
        <v>90</v>
      </c>
      <c r="M20" s="59">
        <v>25</v>
      </c>
      <c r="N20" s="59" t="s">
        <v>68</v>
      </c>
      <c r="O20" s="78"/>
      <c r="P20" s="78">
        <v>3</v>
      </c>
      <c r="Q20" s="78">
        <v>23</v>
      </c>
      <c r="R20" s="60" t="s">
        <v>100</v>
      </c>
      <c r="S20" s="78" t="s">
        <v>43</v>
      </c>
      <c r="T20" s="89">
        <v>17.21</v>
      </c>
      <c r="U20" s="78" t="s">
        <v>89</v>
      </c>
      <c r="V20" s="76" t="s">
        <v>42</v>
      </c>
    </row>
  </sheetData>
  <autoFilter ref="A12:V20" xr:uid="{496FCD4A-2103-4D41-B7AE-B7CC81C57767}"/>
  <sortState xmlns:xlrd2="http://schemas.microsoft.com/office/spreadsheetml/2017/richdata2" ref="A13:V20">
    <sortCondition descending="1" ref="Q13:Q20"/>
    <sortCondition ref="H13:H20"/>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8" type="noConversion"/>
  <conditionalFormatting sqref="B13:B20">
    <cfRule type="duplicateValues" dxfId="33" priority="29"/>
  </conditionalFormatting>
  <dataValidations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38CF7DC-B103-46E2-A0DC-F0429CDD348C}"/>
    <dataValidation allowBlank="1" showInputMessage="1" showErrorMessage="1" prompt="Standplaats zijnde het vestigingsadres." sqref="U12:V12" xr:uid="{BDE887C7-CD7A-48AB-BDFD-5D0801D513E9}"/>
    <dataValidation allowBlank="1" showInputMessage="1" showErrorMessage="1" prompt="Gemiddeld aantal gewerkte uren (inclusief betaald verlof en ziekte) in de referte periode van 3 kalendermaanden direct voorafgaand aan de publicatiedatum van de aanbesteding." sqref="I12" xr:uid="{3BCFB345-ABE8-4498-B4A1-CA74A6BF32D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70C01CD-7644-407F-8BEF-11DB6CE5DDB1}"/>
    <dataValidation allowBlank="1" showInputMessage="1" showErrorMessage="1" prompt="Aantal vakantiedagen, conform de laatste loonstrook of laatste vakantiekaart." sqref="M12" xr:uid="{A24B6603-EEB3-4C26-BD95-7D80E245AD0D}"/>
    <dataValidation allowBlank="1" showInputMessage="1" showErrorMessage="1" prompt="Duur van het dienstverband: Bepaalde tijd of onbepaalde tijd." sqref="N12" xr:uid="{F7AF362E-7615-4F97-AAD1-4A50966D3B9A}"/>
    <dataValidation allowBlank="1" showInputMessage="1" showErrorMessage="1" prompt="Eindatum van de arbeidsovereenkomst bij een contract voor bepaalde tijd." sqref="O12" xr:uid="{28800565-D7BE-4654-85DD-42E037A62E23}"/>
    <dataValidation allowBlank="1" showInputMessage="1" showErrorMessage="1" prompt="Aantal arbeidsovereenkomsten bij bepaalde tijd." sqref="P12" xr:uid="{2AE7E01F-B830-4E26-BA61-1EB578B6EFB5}"/>
    <dataValidation allowBlank="1" showInputMessage="1" showErrorMessage="1" prompt="Het aantal jaren welke relevant zijn voor het vaststellen van de transitievergoeding." sqref="Q12" xr:uid="{913782F9-F06A-4E96-87C1-2DA1C448DFC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7EC41AC-7875-4202-80C7-5D04D13BF47E}"/>
    <dataValidation allowBlank="1" showInputMessage="1" showErrorMessage="1" prompt="De functie van de werknemer." sqref="S12" xr:uid="{792EB6FB-5653-40DF-96F1-24A840343210}"/>
    <dataValidation allowBlank="1" showInputMessage="1" showErrorMessage="1" prompt="Laatstverdiende bruto uurloon zoals deze van toepassing was op de publicatiedatum van deze aanbesteding conform de laatst verkregen loonstrook." sqref="T12" xr:uid="{59CB9EE6-FD2F-426B-BBB7-5B4CFCF06FD7}"/>
    <dataValidation allowBlank="1" showInputMessage="1" showErrorMessage="1" prompt="Voorletters van werknemer." sqref="A12" xr:uid="{82AFE289-80A7-482D-99AA-53554523E09F}"/>
    <dataValidation allowBlank="1" showInputMessage="1" showErrorMessage="1" prompt="Achternaam van werknemer." sqref="B12" xr:uid="{A8677861-F8A2-4886-B7DD-77634F0D2CF9}"/>
    <dataValidation allowBlank="1" showInputMessage="1" showErrorMessage="1" prompt="Adres van werknemer." sqref="C12" xr:uid="{27212EBD-89F0-4F41-BA19-028ABC6AA83C}"/>
    <dataValidation allowBlank="1" showInputMessage="1" showErrorMessage="1" prompt="Postcode van werknemer." sqref="D12" xr:uid="{8F94AE9A-D1EF-41DC-8579-01872C0C340A}"/>
    <dataValidation allowBlank="1" showInputMessage="1" showErrorMessage="1" prompt="Woonplaats van werknemer." sqref="E12" xr:uid="{5A8C157D-3BC4-4ACE-8569-BEA548D9BF53}"/>
    <dataValidation allowBlank="1" showInputMessage="1" showErrorMessage="1" prompt="Telefoonnummer van werknemer." sqref="F12" xr:uid="{CAF2E260-2B60-4853-8CFF-52CDA4154140}"/>
    <dataValidation allowBlank="1" showInputMessage="1" showErrorMessage="1" prompt="Emailadres van werknemer." sqref="G12" xr:uid="{4ED9B7FC-30B0-4C19-9E33-C44DA8EB2FA6}"/>
    <dataValidation allowBlank="1" showInputMessage="1" showErrorMessage="1" prompt="Geboortedatum van werknemer." sqref="H12" xr:uid="{44141CFB-DBAF-425B-9608-E4E7041FE384}"/>
    <dataValidation allowBlank="1" showInputMessage="1" showErrorMessage="1" prompt="Werknemers of uitzendkrachten al dan niet vallend onder de werkingssfeer van de cao taxivervoer die ingezet worden op het aanbestede vervoerscontract." sqref="A11:K11" xr:uid="{7EF4DA32-1631-43EA-8065-34A58F006B9A}"/>
    <dataValidation type="list" allowBlank="1" showInputMessage="1" showErrorMessage="1" sqref="C10:V10" xr:uid="{A85134A7-CE8C-4A6A-AAB2-FCA84C3B04E7}">
      <formula1>#REF!</formula1>
    </dataValidation>
    <dataValidation type="custom" allowBlank="1" showInputMessage="1" showErrorMessage="1" prompt="dd - mm - jjjj" sqref="Q15:R15 Q18:R20" xr:uid="{1CD01CAC-A37D-4EF5-A65B-23C7E0EDC8AA}">
      <formula1>AND(ISNUMBER(Q15),LEFT(CELL("format",Q15),1)="D")</formula1>
    </dataValidation>
    <dataValidation type="custom" allowBlank="1" showInputMessage="1" showErrorMessage="1" prompt="dd-mm-jjjj" sqref="H13:H20" xr:uid="{88411FB8-7566-4F40-967D-D732CE61C9C4}">
      <formula1>AND(ISNUMBER(H13),LEFT(CELL("format",H13),1)="D")</formula1>
    </dataValidation>
  </dataValidations>
  <pageMargins left="0.7" right="0.7" top="0.75" bottom="0.75" header="0.3" footer="0.3"/>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A70E-8888-4E3F-8D98-C4D7AFECAE70}">
  <sheetPr>
    <pageSetUpPr fitToPage="1"/>
  </sheetPr>
  <dimension ref="A1:W28"/>
  <sheetViews>
    <sheetView view="pageBreakPreview" topLeftCell="N1" zoomScaleNormal="70" zoomScaleSheetLayoutView="100" workbookViewId="0">
      <selection activeCell="W36" sqref="W36"/>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style="30"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3" width="24.28515625" customWidth="1"/>
  </cols>
  <sheetData>
    <row r="1" spans="1:23"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c r="W1" s="269"/>
    </row>
    <row r="2" spans="1:23" ht="21" x14ac:dyDescent="0.35">
      <c r="A2" s="270" t="s">
        <v>24</v>
      </c>
      <c r="B2" s="270"/>
      <c r="C2" s="271" t="s">
        <v>88</v>
      </c>
      <c r="D2" s="272"/>
      <c r="E2" s="272"/>
      <c r="F2" s="272"/>
      <c r="G2" s="272"/>
      <c r="H2" s="272"/>
      <c r="I2" s="272"/>
      <c r="J2" s="272"/>
      <c r="K2" s="272"/>
      <c r="L2" s="272"/>
      <c r="M2" s="272"/>
      <c r="N2" s="272"/>
      <c r="O2" s="272"/>
      <c r="P2" s="272"/>
      <c r="Q2" s="272"/>
      <c r="R2" s="272"/>
      <c r="S2" s="272"/>
      <c r="T2" s="272"/>
      <c r="U2" s="272"/>
      <c r="V2" s="272"/>
      <c r="W2" s="279"/>
    </row>
    <row r="3" spans="1:23" ht="21" x14ac:dyDescent="0.35">
      <c r="A3" s="265" t="s">
        <v>17</v>
      </c>
      <c r="B3" s="265"/>
      <c r="C3" s="266"/>
      <c r="D3" s="267"/>
      <c r="E3" s="267"/>
      <c r="F3" s="267"/>
      <c r="G3" s="267"/>
      <c r="H3" s="267"/>
      <c r="I3" s="267"/>
      <c r="J3" s="267"/>
      <c r="K3" s="267"/>
      <c r="L3" s="267"/>
      <c r="M3" s="267"/>
      <c r="N3" s="267"/>
      <c r="O3" s="267"/>
      <c r="P3" s="267"/>
      <c r="Q3" s="267"/>
      <c r="R3" s="267"/>
      <c r="S3" s="267"/>
      <c r="T3" s="267"/>
      <c r="U3" s="267"/>
      <c r="V3" s="267"/>
      <c r="W3" s="278"/>
    </row>
    <row r="4" spans="1:23" ht="21" x14ac:dyDescent="0.35">
      <c r="A4" s="265" t="s">
        <v>21</v>
      </c>
      <c r="B4" s="265"/>
      <c r="C4" s="266"/>
      <c r="D4" s="267"/>
      <c r="E4" s="267"/>
      <c r="F4" s="267"/>
      <c r="G4" s="267"/>
      <c r="H4" s="267"/>
      <c r="I4" s="267"/>
      <c r="J4" s="267"/>
      <c r="K4" s="267"/>
      <c r="L4" s="267"/>
      <c r="M4" s="267"/>
      <c r="N4" s="267"/>
      <c r="O4" s="267"/>
      <c r="P4" s="267"/>
      <c r="Q4" s="267"/>
      <c r="R4" s="267"/>
      <c r="S4" s="267"/>
      <c r="T4" s="267"/>
      <c r="U4" s="267"/>
      <c r="V4" s="267"/>
      <c r="W4" s="278"/>
    </row>
    <row r="5" spans="1:23"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c r="W5" s="278"/>
    </row>
    <row r="6" spans="1:23"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c r="W6" s="278"/>
    </row>
    <row r="7" spans="1:23"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c r="W7" s="278"/>
    </row>
    <row r="8" spans="1:23"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c r="W8" s="278"/>
    </row>
    <row r="9" spans="1:23" ht="21" x14ac:dyDescent="0.35">
      <c r="A9" s="265" t="s">
        <v>30</v>
      </c>
      <c r="B9" s="265"/>
      <c r="C9" s="273">
        <v>46296</v>
      </c>
      <c r="D9" s="280"/>
      <c r="E9" s="280"/>
      <c r="F9" s="280"/>
      <c r="G9" s="280"/>
      <c r="H9" s="280"/>
      <c r="I9" s="280"/>
      <c r="J9" s="280"/>
      <c r="K9" s="280"/>
      <c r="L9" s="280"/>
      <c r="M9" s="280"/>
      <c r="N9" s="280"/>
      <c r="O9" s="280"/>
      <c r="P9" s="280"/>
      <c r="Q9" s="280"/>
      <c r="R9" s="280"/>
      <c r="S9" s="280"/>
      <c r="T9" s="280"/>
      <c r="U9" s="280"/>
      <c r="V9" s="280"/>
      <c r="W9" s="281"/>
    </row>
    <row r="10" spans="1:23"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c r="W10" s="278"/>
    </row>
    <row r="11" spans="1:23"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c r="W11" s="277"/>
    </row>
    <row r="12" spans="1:23" s="9" customFormat="1" ht="31.5" x14ac:dyDescent="0.25">
      <c r="A12" s="3" t="s">
        <v>104</v>
      </c>
      <c r="B12" s="4" t="s">
        <v>0</v>
      </c>
      <c r="C12" s="4" t="s">
        <v>1</v>
      </c>
      <c r="D12" s="4" t="s">
        <v>2</v>
      </c>
      <c r="E12" s="4" t="s">
        <v>3</v>
      </c>
      <c r="F12" s="4" t="s">
        <v>28</v>
      </c>
      <c r="G12" s="4" t="s">
        <v>4</v>
      </c>
      <c r="H12" s="4" t="s">
        <v>5</v>
      </c>
      <c r="I12" s="29" t="s">
        <v>16</v>
      </c>
      <c r="J12" s="4" t="s">
        <v>6</v>
      </c>
      <c r="K12" s="4" t="s">
        <v>7</v>
      </c>
      <c r="L12" s="5" t="s">
        <v>20</v>
      </c>
      <c r="M12" s="6" t="s">
        <v>8</v>
      </c>
      <c r="N12" s="7" t="s">
        <v>9</v>
      </c>
      <c r="O12" s="7" t="s">
        <v>11</v>
      </c>
      <c r="P12" s="7" t="s">
        <v>12</v>
      </c>
      <c r="Q12" s="7" t="s">
        <v>10</v>
      </c>
      <c r="R12" s="7" t="s">
        <v>36</v>
      </c>
      <c r="S12" s="7" t="s">
        <v>13</v>
      </c>
      <c r="T12" s="7" t="s">
        <v>14</v>
      </c>
      <c r="U12" s="8" t="s">
        <v>15</v>
      </c>
      <c r="V12" s="8" t="s">
        <v>37</v>
      </c>
      <c r="W12" s="10" t="s">
        <v>35</v>
      </c>
    </row>
    <row r="13" spans="1:23" x14ac:dyDescent="0.25">
      <c r="A13" s="12"/>
      <c r="B13" s="12"/>
      <c r="C13" s="12"/>
      <c r="D13" s="12"/>
      <c r="E13" s="12"/>
      <c r="F13" s="12"/>
      <c r="G13" s="12"/>
      <c r="H13" s="91"/>
      <c r="I13" s="92">
        <v>40</v>
      </c>
      <c r="J13" s="77" t="s">
        <v>25</v>
      </c>
      <c r="K13" s="77">
        <v>15</v>
      </c>
      <c r="L13" s="77"/>
      <c r="M13" s="77">
        <v>27</v>
      </c>
      <c r="N13" s="91" t="s">
        <v>68</v>
      </c>
      <c r="O13" s="77"/>
      <c r="P13" s="91">
        <v>32568</v>
      </c>
      <c r="Q13" s="92">
        <v>35</v>
      </c>
      <c r="R13" s="92"/>
      <c r="S13" s="77" t="s">
        <v>105</v>
      </c>
      <c r="T13" s="93">
        <v>17.53</v>
      </c>
      <c r="U13" s="77" t="s">
        <v>94</v>
      </c>
      <c r="V13" s="77" t="s">
        <v>42</v>
      </c>
      <c r="W13" s="94">
        <f t="shared" ref="W13:W28" si="0">I13*K13%</f>
        <v>6</v>
      </c>
    </row>
    <row r="14" spans="1:23" x14ac:dyDescent="0.25">
      <c r="A14" s="12"/>
      <c r="B14" s="12"/>
      <c r="C14" s="12"/>
      <c r="D14" s="12"/>
      <c r="E14" s="12"/>
      <c r="F14" s="12"/>
      <c r="G14" s="12"/>
      <c r="H14" s="91"/>
      <c r="I14" s="92">
        <v>40</v>
      </c>
      <c r="J14" s="77" t="s">
        <v>25</v>
      </c>
      <c r="K14" s="77">
        <v>15</v>
      </c>
      <c r="L14" s="77"/>
      <c r="M14" s="77">
        <v>27</v>
      </c>
      <c r="N14" s="91" t="s">
        <v>68</v>
      </c>
      <c r="O14" s="77"/>
      <c r="P14" s="91">
        <v>33147</v>
      </c>
      <c r="Q14" s="92">
        <v>34</v>
      </c>
      <c r="R14" s="92"/>
      <c r="S14" s="77" t="s">
        <v>105</v>
      </c>
      <c r="T14" s="93">
        <v>17.53</v>
      </c>
      <c r="U14" s="77" t="s">
        <v>94</v>
      </c>
      <c r="V14" s="77" t="s">
        <v>42</v>
      </c>
      <c r="W14" s="94">
        <f t="shared" si="0"/>
        <v>6</v>
      </c>
    </row>
    <row r="15" spans="1:23" x14ac:dyDescent="0.25">
      <c r="A15" s="12"/>
      <c r="B15" s="12"/>
      <c r="C15" s="12"/>
      <c r="D15" s="12"/>
      <c r="E15" s="12"/>
      <c r="F15" s="12"/>
      <c r="G15" s="12"/>
      <c r="H15" s="91"/>
      <c r="I15" s="92">
        <v>20</v>
      </c>
      <c r="J15" s="77" t="s">
        <v>25</v>
      </c>
      <c r="K15" s="77">
        <v>15</v>
      </c>
      <c r="L15" s="77"/>
      <c r="M15" s="77">
        <v>27</v>
      </c>
      <c r="N15" s="91" t="s">
        <v>68</v>
      </c>
      <c r="O15" s="77"/>
      <c r="P15" s="91">
        <v>36339</v>
      </c>
      <c r="Q15" s="92">
        <v>25</v>
      </c>
      <c r="R15" s="92"/>
      <c r="S15" s="77" t="s">
        <v>105</v>
      </c>
      <c r="T15" s="93">
        <v>17.21</v>
      </c>
      <c r="U15" s="77" t="s">
        <v>94</v>
      </c>
      <c r="V15" s="77" t="s">
        <v>42</v>
      </c>
      <c r="W15" s="94">
        <f t="shared" si="0"/>
        <v>3</v>
      </c>
    </row>
    <row r="16" spans="1:23" x14ac:dyDescent="0.25">
      <c r="A16" s="12"/>
      <c r="B16" s="12"/>
      <c r="C16" s="12"/>
      <c r="D16" s="12"/>
      <c r="E16" s="12"/>
      <c r="F16" s="12"/>
      <c r="G16" s="12"/>
      <c r="H16" s="91"/>
      <c r="I16" s="92">
        <v>10</v>
      </c>
      <c r="J16" s="77" t="s">
        <v>25</v>
      </c>
      <c r="K16" s="77">
        <v>15</v>
      </c>
      <c r="L16" s="77"/>
      <c r="M16" s="77">
        <v>25</v>
      </c>
      <c r="N16" s="91" t="s">
        <v>68</v>
      </c>
      <c r="O16" s="77"/>
      <c r="P16" s="91">
        <v>37868</v>
      </c>
      <c r="Q16" s="92">
        <v>21</v>
      </c>
      <c r="R16" s="92"/>
      <c r="S16" s="77" t="s">
        <v>105</v>
      </c>
      <c r="T16" s="93">
        <v>17.21</v>
      </c>
      <c r="U16" s="77" t="s">
        <v>94</v>
      </c>
      <c r="V16" s="77" t="s">
        <v>42</v>
      </c>
      <c r="W16" s="94">
        <f t="shared" si="0"/>
        <v>1.5</v>
      </c>
    </row>
    <row r="17" spans="1:23" x14ac:dyDescent="0.25">
      <c r="A17" s="12"/>
      <c r="B17" s="12"/>
      <c r="C17" s="12"/>
      <c r="D17" s="12"/>
      <c r="E17" s="12"/>
      <c r="F17" s="12"/>
      <c r="G17" s="12"/>
      <c r="H17" s="91"/>
      <c r="I17" s="92">
        <v>40</v>
      </c>
      <c r="J17" s="77" t="s">
        <v>25</v>
      </c>
      <c r="K17" s="77">
        <v>15</v>
      </c>
      <c r="L17" s="77"/>
      <c r="M17" s="77">
        <v>25</v>
      </c>
      <c r="N17" s="91" t="s">
        <v>68</v>
      </c>
      <c r="O17" s="77"/>
      <c r="P17" s="91">
        <v>37712</v>
      </c>
      <c r="Q17" s="92">
        <v>21</v>
      </c>
      <c r="R17" s="92"/>
      <c r="S17" s="77" t="s">
        <v>105</v>
      </c>
      <c r="T17" s="93">
        <v>17.21</v>
      </c>
      <c r="U17" s="77" t="s">
        <v>94</v>
      </c>
      <c r="V17" s="77" t="s">
        <v>42</v>
      </c>
      <c r="W17" s="94">
        <f t="shared" si="0"/>
        <v>6</v>
      </c>
    </row>
    <row r="18" spans="1:23" x14ac:dyDescent="0.25">
      <c r="A18" s="12"/>
      <c r="B18" s="12"/>
      <c r="C18" s="12"/>
      <c r="D18" s="12"/>
      <c r="E18" s="12"/>
      <c r="F18" s="12"/>
      <c r="G18" s="12"/>
      <c r="H18" s="91"/>
      <c r="I18" s="92">
        <v>20</v>
      </c>
      <c r="J18" s="77" t="s">
        <v>25</v>
      </c>
      <c r="K18" s="77">
        <v>15</v>
      </c>
      <c r="L18" s="77"/>
      <c r="M18" s="77">
        <v>25</v>
      </c>
      <c r="N18" s="91" t="s">
        <v>68</v>
      </c>
      <c r="O18" s="77"/>
      <c r="P18" s="91">
        <v>38006</v>
      </c>
      <c r="Q18" s="92">
        <v>20</v>
      </c>
      <c r="R18" s="92"/>
      <c r="S18" s="77" t="s">
        <v>105</v>
      </c>
      <c r="T18" s="93">
        <v>17.21</v>
      </c>
      <c r="U18" s="77" t="s">
        <v>94</v>
      </c>
      <c r="V18" s="77" t="s">
        <v>42</v>
      </c>
      <c r="W18" s="94">
        <f t="shared" si="0"/>
        <v>3</v>
      </c>
    </row>
    <row r="19" spans="1:23" x14ac:dyDescent="0.25">
      <c r="A19" s="12"/>
      <c r="B19" s="12"/>
      <c r="C19" s="12"/>
      <c r="D19" s="12"/>
      <c r="E19" s="12"/>
      <c r="F19" s="12"/>
      <c r="G19" s="12"/>
      <c r="H19" s="91"/>
      <c r="I19" s="92">
        <v>40</v>
      </c>
      <c r="J19" s="77" t="s">
        <v>25</v>
      </c>
      <c r="K19" s="77">
        <v>15</v>
      </c>
      <c r="L19" s="77"/>
      <c r="M19" s="77">
        <v>26</v>
      </c>
      <c r="N19" s="91" t="s">
        <v>68</v>
      </c>
      <c r="O19" s="77"/>
      <c r="P19" s="91">
        <v>38495</v>
      </c>
      <c r="Q19" s="92">
        <v>19</v>
      </c>
      <c r="R19" s="92"/>
      <c r="S19" s="77" t="s">
        <v>105</v>
      </c>
      <c r="T19" s="93">
        <v>17.21</v>
      </c>
      <c r="U19" s="77" t="s">
        <v>94</v>
      </c>
      <c r="V19" s="77" t="s">
        <v>42</v>
      </c>
      <c r="W19" s="94">
        <f t="shared" si="0"/>
        <v>6</v>
      </c>
    </row>
    <row r="20" spans="1:23" x14ac:dyDescent="0.25">
      <c r="A20" s="12"/>
      <c r="B20" s="12"/>
      <c r="C20" s="12"/>
      <c r="D20" s="12"/>
      <c r="E20" s="12"/>
      <c r="F20" s="12"/>
      <c r="G20" s="12"/>
      <c r="H20" s="91"/>
      <c r="I20" s="92">
        <v>32</v>
      </c>
      <c r="J20" s="77" t="s">
        <v>25</v>
      </c>
      <c r="K20" s="77">
        <v>15</v>
      </c>
      <c r="L20" s="77"/>
      <c r="M20" s="77">
        <v>25</v>
      </c>
      <c r="N20" s="91" t="s">
        <v>68</v>
      </c>
      <c r="O20" s="77"/>
      <c r="P20" s="91">
        <v>39234</v>
      </c>
      <c r="Q20" s="92">
        <v>17</v>
      </c>
      <c r="R20" s="92"/>
      <c r="S20" s="77" t="s">
        <v>105</v>
      </c>
      <c r="T20" s="93">
        <v>17.21</v>
      </c>
      <c r="U20" s="77" t="s">
        <v>94</v>
      </c>
      <c r="V20" s="77" t="s">
        <v>42</v>
      </c>
      <c r="W20" s="94">
        <f t="shared" si="0"/>
        <v>4.8</v>
      </c>
    </row>
    <row r="21" spans="1:23" x14ac:dyDescent="0.25">
      <c r="A21" s="12"/>
      <c r="B21" s="12"/>
      <c r="C21" s="12"/>
      <c r="D21" s="12"/>
      <c r="E21" s="12"/>
      <c r="F21" s="12"/>
      <c r="G21" s="12"/>
      <c r="H21" s="91"/>
      <c r="I21" s="92">
        <v>1</v>
      </c>
      <c r="J21" s="77" t="s">
        <v>25</v>
      </c>
      <c r="K21" s="77">
        <v>15</v>
      </c>
      <c r="L21" s="77"/>
      <c r="M21" s="77">
        <v>25</v>
      </c>
      <c r="N21" s="91" t="s">
        <v>68</v>
      </c>
      <c r="O21" s="77"/>
      <c r="P21" s="91">
        <v>39302</v>
      </c>
      <c r="Q21" s="92">
        <v>17</v>
      </c>
      <c r="R21" s="92"/>
      <c r="S21" s="77" t="s">
        <v>105</v>
      </c>
      <c r="T21" s="93">
        <v>17.21</v>
      </c>
      <c r="U21" s="77" t="s">
        <v>94</v>
      </c>
      <c r="V21" s="77" t="s">
        <v>42</v>
      </c>
      <c r="W21" s="94">
        <f t="shared" si="0"/>
        <v>0.15</v>
      </c>
    </row>
    <row r="22" spans="1:23" x14ac:dyDescent="0.25">
      <c r="A22" s="12"/>
      <c r="B22" s="12"/>
      <c r="C22" s="12"/>
      <c r="D22" s="12"/>
      <c r="E22" s="12"/>
      <c r="F22" s="12"/>
      <c r="G22" s="12"/>
      <c r="H22" s="91"/>
      <c r="I22" s="92">
        <v>16</v>
      </c>
      <c r="J22" s="77" t="s">
        <v>25</v>
      </c>
      <c r="K22" s="77">
        <v>15</v>
      </c>
      <c r="L22" s="77"/>
      <c r="M22" s="77">
        <v>25</v>
      </c>
      <c r="N22" s="91" t="s">
        <v>68</v>
      </c>
      <c r="O22" s="77"/>
      <c r="P22" s="91">
        <v>39356</v>
      </c>
      <c r="Q22" s="92">
        <v>17</v>
      </c>
      <c r="R22" s="92"/>
      <c r="S22" s="77" t="s">
        <v>105</v>
      </c>
      <c r="T22" s="93">
        <v>17.21</v>
      </c>
      <c r="U22" s="77" t="s">
        <v>94</v>
      </c>
      <c r="V22" s="77" t="s">
        <v>42</v>
      </c>
      <c r="W22" s="94">
        <f t="shared" si="0"/>
        <v>2.4</v>
      </c>
    </row>
    <row r="23" spans="1:23" x14ac:dyDescent="0.25">
      <c r="A23" s="12"/>
      <c r="B23" s="12"/>
      <c r="C23" s="12"/>
      <c r="D23" s="12"/>
      <c r="E23" s="12"/>
      <c r="F23" s="12"/>
      <c r="G23" s="12"/>
      <c r="H23" s="91"/>
      <c r="I23" s="92">
        <v>40</v>
      </c>
      <c r="J23" s="77" t="s">
        <v>25</v>
      </c>
      <c r="K23" s="77">
        <v>15</v>
      </c>
      <c r="L23" s="77"/>
      <c r="M23" s="77">
        <v>25</v>
      </c>
      <c r="N23" s="91" t="s">
        <v>68</v>
      </c>
      <c r="O23" s="77"/>
      <c r="P23" s="91">
        <v>39644</v>
      </c>
      <c r="Q23" s="92">
        <v>16</v>
      </c>
      <c r="R23" s="92"/>
      <c r="S23" s="77" t="s">
        <v>105</v>
      </c>
      <c r="T23" s="93">
        <v>17.21</v>
      </c>
      <c r="U23" s="77" t="s">
        <v>94</v>
      </c>
      <c r="V23" s="77" t="s">
        <v>42</v>
      </c>
      <c r="W23" s="94">
        <f t="shared" si="0"/>
        <v>6</v>
      </c>
    </row>
    <row r="24" spans="1:23" x14ac:dyDescent="0.25">
      <c r="A24" s="12"/>
      <c r="B24" s="12"/>
      <c r="C24" s="12"/>
      <c r="D24" s="12"/>
      <c r="E24" s="12"/>
      <c r="F24" s="12"/>
      <c r="G24" s="12"/>
      <c r="H24" s="91"/>
      <c r="I24" s="92">
        <v>16</v>
      </c>
      <c r="J24" s="77" t="s">
        <v>25</v>
      </c>
      <c r="K24" s="77">
        <v>15</v>
      </c>
      <c r="L24" s="77"/>
      <c r="M24" s="77">
        <v>25</v>
      </c>
      <c r="N24" s="91" t="s">
        <v>68</v>
      </c>
      <c r="O24" s="77"/>
      <c r="P24" s="91">
        <v>39651</v>
      </c>
      <c r="Q24" s="92">
        <v>16</v>
      </c>
      <c r="R24" s="92"/>
      <c r="S24" s="77" t="s">
        <v>105</v>
      </c>
      <c r="T24" s="93">
        <v>17.21</v>
      </c>
      <c r="U24" s="77" t="s">
        <v>94</v>
      </c>
      <c r="V24" s="77" t="s">
        <v>42</v>
      </c>
      <c r="W24" s="94">
        <f t="shared" si="0"/>
        <v>2.4</v>
      </c>
    </row>
    <row r="25" spans="1:23" x14ac:dyDescent="0.25">
      <c r="A25" s="12"/>
      <c r="B25" s="12"/>
      <c r="C25" s="12"/>
      <c r="D25" s="12"/>
      <c r="E25" s="12"/>
      <c r="F25" s="12"/>
      <c r="G25" s="12"/>
      <c r="H25" s="91"/>
      <c r="I25" s="92">
        <v>20</v>
      </c>
      <c r="J25" s="77" t="s">
        <v>25</v>
      </c>
      <c r="K25" s="77">
        <v>15</v>
      </c>
      <c r="L25" s="77"/>
      <c r="M25" s="77">
        <v>25</v>
      </c>
      <c r="N25" s="91" t="s">
        <v>68</v>
      </c>
      <c r="O25" s="77"/>
      <c r="P25" s="91">
        <v>40148</v>
      </c>
      <c r="Q25" s="92">
        <v>15</v>
      </c>
      <c r="R25" s="92"/>
      <c r="S25" s="77" t="s">
        <v>105</v>
      </c>
      <c r="T25" s="93">
        <v>17.21</v>
      </c>
      <c r="U25" s="77" t="s">
        <v>94</v>
      </c>
      <c r="V25" s="77" t="s">
        <v>42</v>
      </c>
      <c r="W25" s="94">
        <f t="shared" si="0"/>
        <v>3</v>
      </c>
    </row>
    <row r="26" spans="1:23" x14ac:dyDescent="0.25">
      <c r="A26" s="12"/>
      <c r="B26" s="12"/>
      <c r="C26" s="12"/>
      <c r="D26" s="12"/>
      <c r="E26" s="12"/>
      <c r="F26" s="12"/>
      <c r="G26" s="12"/>
      <c r="H26" s="91"/>
      <c r="I26" s="92">
        <v>32</v>
      </c>
      <c r="J26" s="77" t="s">
        <v>25</v>
      </c>
      <c r="K26" s="77">
        <v>15</v>
      </c>
      <c r="L26" s="77"/>
      <c r="M26" s="77">
        <v>25</v>
      </c>
      <c r="N26" s="91" t="s">
        <v>68</v>
      </c>
      <c r="O26" s="77"/>
      <c r="P26" s="91">
        <v>39928</v>
      </c>
      <c r="Q26" s="92">
        <v>15</v>
      </c>
      <c r="R26" s="92"/>
      <c r="S26" s="77" t="s">
        <v>105</v>
      </c>
      <c r="T26" s="93">
        <v>17.21</v>
      </c>
      <c r="U26" s="77" t="s">
        <v>94</v>
      </c>
      <c r="V26" s="77" t="s">
        <v>42</v>
      </c>
      <c r="W26" s="94">
        <f t="shared" si="0"/>
        <v>4.8</v>
      </c>
    </row>
    <row r="27" spans="1:23" x14ac:dyDescent="0.25">
      <c r="A27" s="12"/>
      <c r="B27" s="12"/>
      <c r="C27" s="12"/>
      <c r="D27" s="12"/>
      <c r="E27" s="12"/>
      <c r="F27" s="12"/>
      <c r="G27" s="12"/>
      <c r="H27" s="91"/>
      <c r="I27" s="92">
        <v>15</v>
      </c>
      <c r="J27" s="77" t="s">
        <v>25</v>
      </c>
      <c r="K27" s="77">
        <v>15</v>
      </c>
      <c r="L27" s="77"/>
      <c r="M27" s="77">
        <v>25</v>
      </c>
      <c r="N27" s="91" t="s">
        <v>68</v>
      </c>
      <c r="O27" s="77"/>
      <c r="P27" s="91">
        <v>40077</v>
      </c>
      <c r="Q27" s="92">
        <v>15</v>
      </c>
      <c r="R27" s="92"/>
      <c r="S27" s="77" t="s">
        <v>105</v>
      </c>
      <c r="T27" s="93">
        <v>17.21</v>
      </c>
      <c r="U27" s="77" t="s">
        <v>94</v>
      </c>
      <c r="V27" s="77" t="s">
        <v>42</v>
      </c>
      <c r="W27" s="94">
        <f t="shared" si="0"/>
        <v>2.25</v>
      </c>
    </row>
    <row r="28" spans="1:23" x14ac:dyDescent="0.25">
      <c r="A28" s="12"/>
      <c r="B28" s="12"/>
      <c r="C28" s="12"/>
      <c r="D28" s="12"/>
      <c r="E28" s="12"/>
      <c r="F28" s="12"/>
      <c r="G28" s="12"/>
      <c r="H28" s="91"/>
      <c r="I28" s="92">
        <v>20</v>
      </c>
      <c r="J28" s="77" t="s">
        <v>25</v>
      </c>
      <c r="K28" s="77">
        <v>15</v>
      </c>
      <c r="L28" s="77"/>
      <c r="M28" s="77">
        <v>25</v>
      </c>
      <c r="N28" s="91" t="s">
        <v>68</v>
      </c>
      <c r="O28" s="77"/>
      <c r="P28" s="91">
        <v>40360</v>
      </c>
      <c r="Q28" s="92">
        <v>14</v>
      </c>
      <c r="R28" s="92"/>
      <c r="S28" s="77" t="s">
        <v>105</v>
      </c>
      <c r="T28" s="93">
        <v>17.21</v>
      </c>
      <c r="U28" s="77" t="s">
        <v>94</v>
      </c>
      <c r="V28" s="77" t="s">
        <v>42</v>
      </c>
      <c r="W28" s="94">
        <f t="shared" si="0"/>
        <v>3</v>
      </c>
    </row>
  </sheetData>
  <autoFilter ref="A12:W28" xr:uid="{496FCD4A-2103-4D41-B7AE-B7CC81C57767}"/>
  <sortState xmlns:xlrd2="http://schemas.microsoft.com/office/spreadsheetml/2017/richdata2" ref="A13:W28">
    <sortCondition descending="1" ref="Q13:Q28"/>
    <sortCondition ref="H13:H28"/>
  </sortState>
  <mergeCells count="21">
    <mergeCell ref="A4:B4"/>
    <mergeCell ref="C4:W4"/>
    <mergeCell ref="A1:W1"/>
    <mergeCell ref="A2:B2"/>
    <mergeCell ref="C2:W2"/>
    <mergeCell ref="A3:B3"/>
    <mergeCell ref="C3:W3"/>
    <mergeCell ref="A5:B5"/>
    <mergeCell ref="C5:W5"/>
    <mergeCell ref="A6:B6"/>
    <mergeCell ref="C6:W6"/>
    <mergeCell ref="A7:B7"/>
    <mergeCell ref="C7:W7"/>
    <mergeCell ref="A11:K11"/>
    <mergeCell ref="M11:W11"/>
    <mergeCell ref="A8:B8"/>
    <mergeCell ref="C8:W8"/>
    <mergeCell ref="A9:B9"/>
    <mergeCell ref="C9:W9"/>
    <mergeCell ref="A10:B10"/>
    <mergeCell ref="C10:W10"/>
  </mergeCells>
  <phoneticPr fontId="18" type="noConversion"/>
  <conditionalFormatting sqref="B13:B28">
    <cfRule type="duplicateValues" dxfId="32" priority="30"/>
  </conditionalFormatting>
  <dataValidations count="24">
    <dataValidation type="custom" allowBlank="1" showInputMessage="1" showErrorMessage="1" prompt="dd-mm-jjjj" sqref="H13:H28" xr:uid="{D3A924E3-4EC0-44AD-AD12-99E12A16C627}">
      <formula1>AND(ISNUMBER(H13),LEFT(CELL("format",H13),1)="D")</formula1>
    </dataValidation>
    <dataValidation type="custom" allowBlank="1" showInputMessage="1" showErrorMessage="1" prompt="dd - mm - jjjj" sqref="Q15:R15 Q18:R20 Q24:R28 Q22:R22" xr:uid="{F63E0B3D-1C06-4D62-BEB4-7B7AB0A3AD79}">
      <formula1>AND(ISNUMBER(Q15),LEFT(CELL("format",Q15),1)="D")</formula1>
    </dataValidation>
    <dataValidation type="list" allowBlank="1" showInputMessage="1" showErrorMessage="1" sqref="C10:W10" xr:uid="{83169884-2D44-4BAD-B933-C9BF5116973A}">
      <formula1>#REF!</formula1>
    </dataValidation>
    <dataValidation allowBlank="1" showInputMessage="1" showErrorMessage="1" prompt="Werknemers of uitzendkrachten al dan niet vallend onder de werkingssfeer van de cao taxivervoer die ingezet worden op het aanbestede vervoerscontract." sqref="A11:K11" xr:uid="{8E2277B4-7778-4227-B104-09B640568A85}"/>
    <dataValidation allowBlank="1" showInputMessage="1" showErrorMessage="1" prompt="Geboortedatum van werknemer." sqref="H12" xr:uid="{29D96F93-50E7-4F23-9C81-481489F20A21}"/>
    <dataValidation allowBlank="1" showInputMessage="1" showErrorMessage="1" prompt="Emailadres van werknemer." sqref="G12" xr:uid="{4F8D683F-26CB-424B-88FC-57D05F93E8FC}"/>
    <dataValidation allowBlank="1" showInputMessage="1" showErrorMessage="1" prompt="Telefoonnummer van werknemer." sqref="F12" xr:uid="{86E89AB5-9065-4F14-8763-4C6F05BD3BD1}"/>
    <dataValidation allowBlank="1" showInputMessage="1" showErrorMessage="1" prompt="Woonplaats van werknemer." sqref="E12" xr:uid="{67DF5BE1-92D8-4ABF-AF72-E78BCBD83653}"/>
    <dataValidation allowBlank="1" showInputMessage="1" showErrorMessage="1" prompt="Postcode van werknemer." sqref="D12" xr:uid="{99A1E185-49E0-4AA1-9FB8-345ECD6925DF}"/>
    <dataValidation allowBlank="1" showInputMessage="1" showErrorMessage="1" prompt="Adres van werknemer." sqref="C12" xr:uid="{1EBE21B7-EA12-4E12-9D29-FC99DE18D198}"/>
    <dataValidation allowBlank="1" showInputMessage="1" showErrorMessage="1" prompt="Achternaam van werknemer." sqref="B12" xr:uid="{C1D34CFE-3534-45F5-BC99-D805704AF250}"/>
    <dataValidation allowBlank="1" showInputMessage="1" showErrorMessage="1" prompt="Voorletters van werknemer." sqref="A12" xr:uid="{8F9A801D-8321-4EBD-8EA4-DC5DE7E25646}"/>
    <dataValidation allowBlank="1" showInputMessage="1" showErrorMessage="1" prompt="Laatstverdiende bruto uurloon zoals deze van toepassing was op de publicatiedatum van deze aanbesteding conform de laatst verkregen loonstrook." sqref="T12" xr:uid="{D1B08D3B-91AA-4CB0-B3AA-FF481B873BDC}"/>
    <dataValidation allowBlank="1" showInputMessage="1" showErrorMessage="1" prompt="De functie van de werknemer." sqref="S12" xr:uid="{8B24402F-056F-4273-B04C-01E8DC4C2D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A82D5D8-DE02-4D94-91E8-9E375ED10DCC}"/>
    <dataValidation allowBlank="1" showInputMessage="1" showErrorMessage="1" prompt="Het aantal jaren welke relevant zijn voor het vaststellen van de transitievergoeding." sqref="Q12" xr:uid="{E1CD321D-CAC6-4691-9771-7B6F42A75332}"/>
    <dataValidation allowBlank="1" showInputMessage="1" showErrorMessage="1" prompt="Aantal arbeidsovereenkomsten bij bepaalde tijd." sqref="P12" xr:uid="{FBD87188-E610-4CB5-84DF-2C502694633D}"/>
    <dataValidation allowBlank="1" showInputMessage="1" showErrorMessage="1" prompt="Eindatum van de arbeidsovereenkomst bij een contract voor bepaalde tijd." sqref="O12" xr:uid="{C9A9D2A9-8DF9-4641-B7D3-425E1F58B684}"/>
    <dataValidation allowBlank="1" showInputMessage="1" showErrorMessage="1" prompt="Duur van het dienstverband: Bepaalde tijd of onbepaalde tijd." sqref="N12" xr:uid="{7AE20A5C-CCBA-421F-93C4-CD5045648192}"/>
    <dataValidation allowBlank="1" showInputMessage="1" showErrorMessage="1" prompt="Aantal vakantiedagen, conform de laatste loonstrook of laatste vakantiekaart." sqref="M12" xr:uid="{5019A817-84AD-4396-A7F3-0202837100E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E10A17A-A84E-490D-A237-7005FC77A8DE}"/>
    <dataValidation allowBlank="1" showInputMessage="1" showErrorMessage="1" prompt="Gemiddeld aantal gewerkte uren (inclusief betaald verlof en ziekte) in de referte periode van 3 kalendermaanden direct voorafgaand aan de publicatiedatum van de aanbesteding." sqref="I12" xr:uid="{A9B8D1E6-A1EB-406F-8121-3F047AD3D929}"/>
    <dataValidation allowBlank="1" showInputMessage="1" showErrorMessage="1" prompt="Standplaats zijnde het vestigingsadres." sqref="U12:W12" xr:uid="{2CBB819B-3E1C-4946-B722-8BFA5730D40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W11" xr:uid="{F1BA1A67-4633-4E24-974D-9BC0E109E405}"/>
  </dataValidations>
  <pageMargins left="0.7" right="0.7" top="0.75" bottom="0.75" header="0.3" footer="0.3"/>
  <pageSetup paperSize="9" scale="2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AA49-4092-4315-A596-9AFE3D02C664}">
  <sheetPr>
    <pageSetUpPr fitToPage="1"/>
  </sheetPr>
  <dimension ref="A1:V13"/>
  <sheetViews>
    <sheetView view="pageBreakPreview" topLeftCell="I1" zoomScale="80" zoomScaleNormal="70" zoomScaleSheetLayoutView="80" workbookViewId="0">
      <selection activeCell="AI20" sqref="AI20"/>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115</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21" x14ac:dyDescent="0.35">
      <c r="A13" s="67"/>
      <c r="B13" s="67"/>
      <c r="C13" s="67"/>
      <c r="D13" s="67"/>
      <c r="E13" s="67"/>
      <c r="F13" s="96"/>
      <c r="G13" s="67"/>
      <c r="H13" s="97"/>
      <c r="I13" s="67">
        <v>173.2</v>
      </c>
      <c r="J13" s="67" t="s">
        <v>82</v>
      </c>
      <c r="K13" s="98">
        <v>11</v>
      </c>
      <c r="L13" s="99"/>
      <c r="M13" s="67">
        <v>23</v>
      </c>
      <c r="N13" s="67" t="s">
        <v>68</v>
      </c>
      <c r="O13" s="67"/>
      <c r="P13" s="67"/>
      <c r="Q13" s="67">
        <v>3</v>
      </c>
      <c r="R13" s="97"/>
      <c r="S13" s="67" t="s">
        <v>40</v>
      </c>
      <c r="T13" s="100">
        <v>15.63</v>
      </c>
      <c r="U13" s="67" t="s">
        <v>116</v>
      </c>
      <c r="V13" s="67" t="s">
        <v>42</v>
      </c>
    </row>
  </sheetData>
  <autoFilter ref="A12:V13" xr:uid="{496FCD4A-2103-4D41-B7AE-B7CC81C57767}"/>
  <sortState xmlns:xlrd2="http://schemas.microsoft.com/office/spreadsheetml/2017/richdata2" ref="A13:V13">
    <sortCondition ref="N13" customList="onbepaalde tijd,bepaalde tijd"/>
    <sortCondition ref="H13"/>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
    <cfRule type="duplicateValues" dxfId="31" priority="32"/>
  </conditionalFormatting>
  <dataValidations count="22">
    <dataValidation type="list" allowBlank="1" showInputMessage="1" showErrorMessage="1" sqref="C10:V10" xr:uid="{BDBF6AE8-871A-4D55-86F1-C49F5B8C9220}">
      <formula1>#REF!</formula1>
    </dataValidation>
    <dataValidation allowBlank="1" showInputMessage="1" showErrorMessage="1" prompt="Werknemers of uitzendkrachten al dan niet vallend onder de werkingssfeer van de cao taxivervoer die ingezet worden op het aanbestede vervoerscontract." sqref="A11:K11" xr:uid="{ED2404AE-5A9A-44CF-95AB-F31AB905FB2E}"/>
    <dataValidation allowBlank="1" showInputMessage="1" showErrorMessage="1" prompt="Geboortedatum van werknemer." sqref="H12" xr:uid="{54BCA132-DF85-44A0-9E6E-5598F8B0247F}"/>
    <dataValidation allowBlank="1" showInputMessage="1" showErrorMessage="1" prompt="Emailadres van werknemer." sqref="G12" xr:uid="{F684CF99-A1FF-4341-884F-5591DE2200D8}"/>
    <dataValidation allowBlank="1" showInputMessage="1" showErrorMessage="1" prompt="Telefoonnummer van werknemer." sqref="F12" xr:uid="{0806398F-0251-419C-B321-EFEFEB6C5AAE}"/>
    <dataValidation allowBlank="1" showInputMessage="1" showErrorMessage="1" prompt="Woonplaats van werknemer." sqref="E12" xr:uid="{FBAE5457-FDA2-446C-9C07-9C24B046226B}"/>
    <dataValidation allowBlank="1" showInputMessage="1" showErrorMessage="1" prompt="Postcode van werknemer." sqref="D12" xr:uid="{C71CFC9E-3D36-4563-8F2E-E7DECFFF1D8F}"/>
    <dataValidation allowBlank="1" showInputMessage="1" showErrorMessage="1" prompt="Adres van werknemer." sqref="C12" xr:uid="{6A19526E-13E1-4C0C-8296-7A8FD147E4DF}"/>
    <dataValidation allowBlank="1" showInputMessage="1" showErrorMessage="1" prompt="Achternaam van werknemer." sqref="B12" xr:uid="{4F46F30C-B37D-41EF-9ACD-ABD46D8556BA}"/>
    <dataValidation allowBlank="1" showInputMessage="1" showErrorMessage="1" prompt="Voorletters van werknemer." sqref="A12" xr:uid="{1A34F4DE-8D50-47EC-99C8-039AC0340391}"/>
    <dataValidation allowBlank="1" showInputMessage="1" showErrorMessage="1" prompt="Laatstverdiende bruto uurloon zoals deze van toepassing was op de publicatiedatum van deze aanbesteding conform de laatst verkregen loonstrook." sqref="T12" xr:uid="{6BA3600B-1D83-43E1-ABDB-3AAF5EF719AC}"/>
    <dataValidation allowBlank="1" showInputMessage="1" showErrorMessage="1" prompt="De functie van de werknemer." sqref="S12" xr:uid="{83DB2028-8CB8-4E68-AE18-0F6FF20784B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18EF45F-9171-4880-BEE1-1D2D736A803E}"/>
    <dataValidation allowBlank="1" showInputMessage="1" showErrorMessage="1" prompt="Het aantal jaren welke relevant zijn voor het vaststellen van de transitievergoeding." sqref="Q12" xr:uid="{1FA85EDB-2B88-4561-A4F9-D87A5FBEDEB2}"/>
    <dataValidation allowBlank="1" showInputMessage="1" showErrorMessage="1" prompt="Aantal arbeidsovereenkomsten bij bepaalde tijd." sqref="P12" xr:uid="{6E812214-3848-4206-8445-932C12F8BE44}"/>
    <dataValidation allowBlank="1" showInputMessage="1" showErrorMessage="1" prompt="Eindatum van de arbeidsovereenkomst bij een contract voor bepaalde tijd." sqref="O12" xr:uid="{E0E7C4E1-F6F1-462C-BF5E-5880D3C1EC04}"/>
    <dataValidation allowBlank="1" showInputMessage="1" showErrorMessage="1" prompt="Duur van het dienstverband: Bepaalde tijd of onbepaalde tijd." sqref="N12" xr:uid="{330377C4-5D09-496F-B7BD-BD352F01DCBC}"/>
    <dataValidation allowBlank="1" showInputMessage="1" showErrorMessage="1" prompt="Aantal vakantiedagen, conform de laatste loonstrook of laatste vakantiekaart." sqref="M12" xr:uid="{9E6C89BB-846F-4D7F-8D72-597F172B960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ADC8108-D532-483B-B080-799CB5528F5E}"/>
    <dataValidation allowBlank="1" showInputMessage="1" showErrorMessage="1" prompt="Gemiddeld aantal gewerkte uren (inclusief betaald verlof en ziekte) in de referte periode van 3 kalendermaanden direct voorafgaand aan de publicatiedatum van de aanbesteding." sqref="I12" xr:uid="{BA8EAD4C-3229-4E87-8F6C-2007C999F436}"/>
    <dataValidation allowBlank="1" showInputMessage="1" showErrorMessage="1" prompt="Standplaats zijnde het vestigingsadres." sqref="U12:V12" xr:uid="{BAB6187B-DC4D-4209-9D45-A00D5B551B75}"/>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30D7416-3299-4D86-9D4A-2FDBCECCFC82}"/>
  </dataValidations>
  <pageMargins left="0.7" right="0.7" top="0.75" bottom="0.75" header="0.3" footer="0.3"/>
  <pageSetup paperSize="9" scale="2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88DAD-4B89-4079-A165-FD6EE7D31DA9}">
  <sheetPr>
    <pageSetUpPr fitToPage="1"/>
  </sheetPr>
  <dimension ref="A1:V17"/>
  <sheetViews>
    <sheetView view="pageBreakPreview" topLeftCell="I1" zoomScale="80" zoomScaleNormal="70" zoomScaleSheetLayoutView="80" workbookViewId="0">
      <selection activeCell="AL11" sqref="AK11:AL11"/>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117</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40"/>
      <c r="B13" s="40"/>
      <c r="C13" s="40"/>
      <c r="D13" s="40"/>
      <c r="E13" s="40"/>
      <c r="F13" s="40"/>
      <c r="G13" s="40"/>
      <c r="H13" s="101"/>
      <c r="I13" s="102">
        <v>30</v>
      </c>
      <c r="J13" s="77" t="s">
        <v>25</v>
      </c>
      <c r="K13" s="77">
        <v>75</v>
      </c>
      <c r="L13" s="103"/>
      <c r="M13" s="40">
        <v>25</v>
      </c>
      <c r="N13" s="40" t="s">
        <v>47</v>
      </c>
      <c r="O13" s="101"/>
      <c r="P13" s="40" t="s">
        <v>68</v>
      </c>
      <c r="Q13" s="40" t="s">
        <v>92</v>
      </c>
      <c r="R13" s="77">
        <v>17</v>
      </c>
      <c r="S13" s="40" t="s">
        <v>38</v>
      </c>
      <c r="T13" s="77">
        <v>17.21</v>
      </c>
      <c r="U13" s="40" t="s">
        <v>120</v>
      </c>
      <c r="V13" s="77" t="s">
        <v>119</v>
      </c>
    </row>
    <row r="14" spans="1:22" x14ac:dyDescent="0.25">
      <c r="A14" s="40"/>
      <c r="B14" s="40"/>
      <c r="C14" s="40"/>
      <c r="D14" s="40"/>
      <c r="E14" s="40"/>
      <c r="F14" s="40"/>
      <c r="G14" s="40"/>
      <c r="H14" s="101"/>
      <c r="I14" s="102">
        <v>3.75</v>
      </c>
      <c r="J14" s="40" t="s">
        <v>25</v>
      </c>
      <c r="K14" s="77">
        <v>25</v>
      </c>
      <c r="L14" s="103"/>
      <c r="M14" s="40">
        <v>25</v>
      </c>
      <c r="N14" s="40" t="s">
        <v>47</v>
      </c>
      <c r="O14" s="101"/>
      <c r="P14" s="40" t="s">
        <v>68</v>
      </c>
      <c r="Q14" s="40" t="s">
        <v>95</v>
      </c>
      <c r="R14" s="77">
        <v>15</v>
      </c>
      <c r="S14" s="40" t="s">
        <v>38</v>
      </c>
      <c r="T14" s="77">
        <v>17.21</v>
      </c>
      <c r="U14" s="104" t="s">
        <v>118</v>
      </c>
      <c r="V14" s="77" t="s">
        <v>119</v>
      </c>
    </row>
    <row r="15" spans="1:22" x14ac:dyDescent="0.25">
      <c r="A15" s="40"/>
      <c r="B15" s="40"/>
      <c r="C15" s="40"/>
      <c r="D15" s="40"/>
      <c r="E15" s="40"/>
      <c r="F15" s="40"/>
      <c r="G15" s="105"/>
      <c r="H15" s="101"/>
      <c r="I15" s="102">
        <v>7.5</v>
      </c>
      <c r="J15" s="77" t="s">
        <v>25</v>
      </c>
      <c r="K15" s="77">
        <v>50</v>
      </c>
      <c r="L15" s="40"/>
      <c r="M15" s="40">
        <v>25</v>
      </c>
      <c r="N15" s="40" t="s">
        <v>47</v>
      </c>
      <c r="O15" s="101"/>
      <c r="P15" s="40" t="s">
        <v>68</v>
      </c>
      <c r="Q15" s="40" t="s">
        <v>121</v>
      </c>
      <c r="R15" s="77">
        <v>14</v>
      </c>
      <c r="S15" s="40" t="s">
        <v>38</v>
      </c>
      <c r="T15" s="77">
        <v>17.21</v>
      </c>
      <c r="U15" s="104" t="s">
        <v>118</v>
      </c>
      <c r="V15" s="77" t="s">
        <v>119</v>
      </c>
    </row>
    <row r="16" spans="1:22" x14ac:dyDescent="0.25">
      <c r="A16" s="77"/>
      <c r="B16" s="77"/>
      <c r="C16" s="77"/>
      <c r="D16" s="77"/>
      <c r="E16" s="77"/>
      <c r="F16" s="77"/>
      <c r="G16" s="77"/>
      <c r="H16" s="91"/>
      <c r="I16" s="77">
        <v>12.6</v>
      </c>
      <c r="J16" s="77" t="s">
        <v>25</v>
      </c>
      <c r="K16" s="77">
        <v>35</v>
      </c>
      <c r="L16" s="77"/>
      <c r="M16" s="77">
        <v>25</v>
      </c>
      <c r="N16" s="77" t="s">
        <v>47</v>
      </c>
      <c r="O16" s="91"/>
      <c r="P16" s="77" t="s">
        <v>68</v>
      </c>
      <c r="Q16" s="77" t="s">
        <v>93</v>
      </c>
      <c r="R16" s="77">
        <v>13</v>
      </c>
      <c r="S16" s="77" t="s">
        <v>38</v>
      </c>
      <c r="T16" s="77">
        <v>17.21</v>
      </c>
      <c r="U16" s="77" t="s">
        <v>118</v>
      </c>
      <c r="V16" s="77" t="s">
        <v>119</v>
      </c>
    </row>
    <row r="17" spans="1:22" x14ac:dyDescent="0.25">
      <c r="A17" s="40"/>
      <c r="B17" s="40"/>
      <c r="C17" s="40"/>
      <c r="D17" s="40"/>
      <c r="E17" s="40"/>
      <c r="F17" s="40"/>
      <c r="G17" s="40"/>
      <c r="H17" s="101"/>
      <c r="I17" s="102">
        <v>11.25</v>
      </c>
      <c r="J17" s="77" t="s">
        <v>25</v>
      </c>
      <c r="K17" s="77">
        <v>75</v>
      </c>
      <c r="L17" s="103"/>
      <c r="M17" s="40">
        <v>25</v>
      </c>
      <c r="N17" s="40" t="s">
        <v>47</v>
      </c>
      <c r="O17" s="101"/>
      <c r="P17" s="77" t="s">
        <v>68</v>
      </c>
      <c r="Q17" s="40" t="s">
        <v>102</v>
      </c>
      <c r="R17" s="77">
        <v>11</v>
      </c>
      <c r="S17" s="77" t="s">
        <v>38</v>
      </c>
      <c r="T17" s="77">
        <v>17.21</v>
      </c>
      <c r="U17" s="77" t="s">
        <v>118</v>
      </c>
      <c r="V17" s="77" t="s">
        <v>119</v>
      </c>
    </row>
  </sheetData>
  <autoFilter ref="A12:V17" xr:uid="{496FCD4A-2103-4D41-B7AE-B7CC81C57767}"/>
  <sortState xmlns:xlrd2="http://schemas.microsoft.com/office/spreadsheetml/2017/richdata2" ref="A13:V17">
    <sortCondition ref="N13:N17" customList="nee,ja"/>
    <sortCondition descending="1" ref="R13:R17"/>
    <sortCondition ref="H13:H17"/>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7">
    <cfRule type="duplicateValues" dxfId="30" priority="33"/>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F01FF22-8425-4280-AEC7-D8CAB68656F2}"/>
    <dataValidation allowBlank="1" showInputMessage="1" showErrorMessage="1" prompt="Standplaats zijnde het vestigingsadres." sqref="U12:V12" xr:uid="{DC83F31B-F5F4-4359-8B20-E25E05B99790}"/>
    <dataValidation allowBlank="1" showInputMessage="1" showErrorMessage="1" prompt="Gemiddeld aantal gewerkte uren (inclusief betaald verlof en ziekte) in de referte periode van 3 kalendermaanden direct voorafgaand aan de publicatiedatum van de aanbesteding." sqref="I12" xr:uid="{621982F5-6765-4C9B-B92B-4345B9D491D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42541A1-5B52-4A92-994B-6AA82CBCBE91}"/>
    <dataValidation allowBlank="1" showInputMessage="1" showErrorMessage="1" prompt="Aantal vakantiedagen, conform de laatste loonstrook of laatste vakantiekaart." sqref="M12" xr:uid="{F2E0E049-F00C-4E5C-9709-E2116C3B5476}"/>
    <dataValidation allowBlank="1" showInputMessage="1" showErrorMessage="1" prompt="Duur van het dienstverband: Bepaalde tijd of onbepaalde tijd." sqref="N12" xr:uid="{23A41CC6-F603-4ECB-8759-F1E4C8E138EC}"/>
    <dataValidation allowBlank="1" showInputMessage="1" showErrorMessage="1" prompt="Eindatum van de arbeidsovereenkomst bij een contract voor bepaalde tijd." sqref="O12" xr:uid="{4F62C3CF-864C-41F9-807F-D9E6FA031438}"/>
    <dataValidation allowBlank="1" showInputMessage="1" showErrorMessage="1" prompt="Aantal arbeidsovereenkomsten bij bepaalde tijd." sqref="P12" xr:uid="{CCC79622-2FF5-4E64-96F8-BC51CDDD8860}"/>
    <dataValidation allowBlank="1" showInputMessage="1" showErrorMessage="1" prompt="Het aantal jaren welke relevant zijn voor het vaststellen van de transitievergoeding." sqref="Q12" xr:uid="{F0EA611A-6685-41C0-9C00-AC6554DBF36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BF64645-5C35-46C9-98E9-C2CA63C3FFA9}"/>
    <dataValidation allowBlank="1" showInputMessage="1" showErrorMessage="1" prompt="De functie van de werknemer." sqref="S12" xr:uid="{82A298A9-A45F-4EB5-853A-B5455C47787E}"/>
    <dataValidation allowBlank="1" showInputMessage="1" showErrorMessage="1" prompt="Laatstverdiende bruto uurloon zoals deze van toepassing was op de publicatiedatum van deze aanbesteding conform de laatst verkregen loonstrook." sqref="T12" xr:uid="{CD71F1C4-F09C-458E-AD57-E9CEDC298BE6}"/>
    <dataValidation allowBlank="1" showInputMessage="1" showErrorMessage="1" prompt="Voorletters van werknemer." sqref="A12" xr:uid="{50F5B968-FD2A-482C-8B02-67F194707AFF}"/>
    <dataValidation allowBlank="1" showInputMessage="1" showErrorMessage="1" prompt="Achternaam van werknemer." sqref="B12" xr:uid="{3819753D-1BBC-40B8-963C-49298D33C64E}"/>
    <dataValidation allowBlank="1" showInputMessage="1" showErrorMessage="1" prompt="Adres van werknemer." sqref="C12" xr:uid="{8E418840-A261-4869-AB67-A4445D57DF64}"/>
    <dataValidation allowBlank="1" showInputMessage="1" showErrorMessage="1" prompt="Postcode van werknemer." sqref="D12" xr:uid="{B0236DC9-4B50-4ED1-A140-8B273F253A56}"/>
    <dataValidation allowBlank="1" showInputMessage="1" showErrorMessage="1" prompt="Woonplaats van werknemer." sqref="E12" xr:uid="{5F5717AA-08E4-4D6F-BFF0-5F71EBA31EEC}"/>
    <dataValidation allowBlank="1" showInputMessage="1" showErrorMessage="1" prompt="Telefoonnummer van werknemer." sqref="F12" xr:uid="{59E2E0C0-69F1-42D9-9F30-A8F1774EA8FB}"/>
    <dataValidation allowBlank="1" showInputMessage="1" showErrorMessage="1" prompt="Emailadres van werknemer." sqref="G12" xr:uid="{B29E8A7C-8A5E-4A0B-A1A5-7B6C6D66FBCD}"/>
    <dataValidation allowBlank="1" showInputMessage="1" showErrorMessage="1" prompt="Geboortedatum van werknemer." sqref="H12" xr:uid="{8C00FA9E-CA24-4803-AB7E-0D51DA2C19DF}"/>
    <dataValidation allowBlank="1" showInputMessage="1" showErrorMessage="1" prompt="Werknemers of uitzendkrachten al dan niet vallend onder de werkingssfeer van de cao taxivervoer die ingezet worden op het aanbestede vervoerscontract." sqref="A11:K11" xr:uid="{BC08B036-00B6-4F57-A1F2-95840738D827}"/>
    <dataValidation type="list" allowBlank="1" showInputMessage="1" showErrorMessage="1" sqref="C10:V10" xr:uid="{3E5EA022-80C7-407B-94C8-CDE1615AF2B0}">
      <formula1>#REF!</formula1>
    </dataValidation>
  </dataValidations>
  <pageMargins left="0.7" right="0.7" top="0.75" bottom="0.75" header="0.3" footer="0.3"/>
  <pageSetup paperSize="9" scale="2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4A46-FB59-4F6D-A05E-9DBCBE3C214E}">
  <sheetPr>
    <pageSetUpPr fitToPage="1"/>
  </sheetPr>
  <dimension ref="A1:V34"/>
  <sheetViews>
    <sheetView view="pageBreakPreview" topLeftCell="I5" zoomScale="80" zoomScaleNormal="70" zoomScaleSheetLayoutView="80" workbookViewId="0">
      <selection activeCell="AK16" sqref="AK16"/>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style="30"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126</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v>27106534</v>
      </c>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t="s">
        <v>127</v>
      </c>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82">
        <v>46296</v>
      </c>
      <c r="D9" s="283"/>
      <c r="E9" s="283"/>
      <c r="F9" s="283"/>
      <c r="G9" s="283"/>
      <c r="H9" s="283"/>
      <c r="I9" s="283"/>
      <c r="J9" s="283"/>
      <c r="K9" s="283"/>
      <c r="L9" s="283"/>
      <c r="M9" s="283"/>
      <c r="N9" s="283"/>
      <c r="O9" s="283"/>
      <c r="P9" s="283"/>
      <c r="Q9" s="283"/>
      <c r="R9" s="283"/>
      <c r="S9" s="283"/>
      <c r="T9" s="283"/>
      <c r="U9" s="283"/>
      <c r="V9" s="283"/>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29"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2"/>
      <c r="B13" s="12"/>
      <c r="C13" s="12"/>
      <c r="D13" s="12"/>
      <c r="E13" s="12"/>
      <c r="F13" s="12"/>
      <c r="G13" s="106"/>
      <c r="H13" s="34"/>
      <c r="I13" s="21">
        <v>28</v>
      </c>
      <c r="J13" s="12" t="s">
        <v>25</v>
      </c>
      <c r="K13" s="107">
        <v>25</v>
      </c>
      <c r="L13" s="108"/>
      <c r="M13" s="12">
        <v>25</v>
      </c>
      <c r="N13" s="12" t="s">
        <v>27</v>
      </c>
      <c r="O13" s="109"/>
      <c r="P13" s="109" t="s">
        <v>124</v>
      </c>
      <c r="Q13" s="12">
        <v>19</v>
      </c>
      <c r="R13" s="12">
        <v>19</v>
      </c>
      <c r="S13" s="12" t="s">
        <v>40</v>
      </c>
      <c r="T13" s="94">
        <v>17.21</v>
      </c>
      <c r="U13" s="18" t="s">
        <v>123</v>
      </c>
      <c r="V13" s="12" t="s">
        <v>39</v>
      </c>
    </row>
    <row r="14" spans="1:22" x14ac:dyDescent="0.25">
      <c r="A14" s="12"/>
      <c r="B14" s="12"/>
      <c r="C14" s="12"/>
      <c r="D14" s="12"/>
      <c r="E14" s="12"/>
      <c r="F14" s="12"/>
      <c r="G14" s="106"/>
      <c r="H14" s="34"/>
      <c r="I14" s="21">
        <v>32</v>
      </c>
      <c r="J14" s="12" t="s">
        <v>25</v>
      </c>
      <c r="K14" s="107">
        <v>30</v>
      </c>
      <c r="L14" s="108"/>
      <c r="M14" s="12">
        <v>25</v>
      </c>
      <c r="N14" s="12" t="s">
        <v>27</v>
      </c>
      <c r="O14" s="109"/>
      <c r="P14" s="109" t="s">
        <v>124</v>
      </c>
      <c r="Q14" s="12">
        <v>11</v>
      </c>
      <c r="R14" s="12">
        <v>11</v>
      </c>
      <c r="S14" s="12" t="s">
        <v>40</v>
      </c>
      <c r="T14" s="94">
        <v>17.21</v>
      </c>
      <c r="U14" s="18" t="s">
        <v>123</v>
      </c>
      <c r="V14" s="12" t="s">
        <v>39</v>
      </c>
    </row>
    <row r="15" spans="1:22" x14ac:dyDescent="0.25">
      <c r="A15" s="12"/>
      <c r="B15" s="12"/>
      <c r="C15" s="12"/>
      <c r="D15" s="12"/>
      <c r="E15" s="12"/>
      <c r="F15" s="12"/>
      <c r="G15" s="106"/>
      <c r="H15" s="34"/>
      <c r="I15" s="21">
        <v>36</v>
      </c>
      <c r="J15" s="12" t="s">
        <v>25</v>
      </c>
      <c r="K15" s="107">
        <v>60</v>
      </c>
      <c r="L15" s="108"/>
      <c r="M15" s="12">
        <v>25</v>
      </c>
      <c r="N15" s="12" t="s">
        <v>27</v>
      </c>
      <c r="O15" s="109"/>
      <c r="P15" s="109" t="s">
        <v>124</v>
      </c>
      <c r="Q15" s="12">
        <v>11</v>
      </c>
      <c r="R15" s="12">
        <v>11</v>
      </c>
      <c r="S15" s="12" t="s">
        <v>40</v>
      </c>
      <c r="T15" s="94">
        <v>17.21</v>
      </c>
      <c r="U15" s="18" t="s">
        <v>123</v>
      </c>
      <c r="V15" s="12" t="s">
        <v>39</v>
      </c>
    </row>
    <row r="16" spans="1:22" x14ac:dyDescent="0.25">
      <c r="A16" s="12"/>
      <c r="B16" s="12"/>
      <c r="C16" s="12"/>
      <c r="D16" s="12"/>
      <c r="E16" s="12"/>
      <c r="F16" s="12"/>
      <c r="G16" s="106"/>
      <c r="H16" s="34"/>
      <c r="I16" s="21">
        <v>10</v>
      </c>
      <c r="J16" s="12" t="s">
        <v>25</v>
      </c>
      <c r="K16" s="107">
        <v>90</v>
      </c>
      <c r="L16" s="108"/>
      <c r="M16" s="12">
        <v>25</v>
      </c>
      <c r="N16" s="12" t="s">
        <v>27</v>
      </c>
      <c r="O16" s="109"/>
      <c r="P16" s="109" t="s">
        <v>124</v>
      </c>
      <c r="Q16" s="12">
        <v>10</v>
      </c>
      <c r="R16" s="12">
        <v>10</v>
      </c>
      <c r="S16" s="12" t="s">
        <v>40</v>
      </c>
      <c r="T16" s="94">
        <v>17.21</v>
      </c>
      <c r="U16" s="18" t="s">
        <v>123</v>
      </c>
      <c r="V16" s="12" t="s">
        <v>39</v>
      </c>
    </row>
    <row r="17" spans="1:22" x14ac:dyDescent="0.25">
      <c r="A17" s="12"/>
      <c r="B17" s="12"/>
      <c r="C17" s="12"/>
      <c r="D17" s="12"/>
      <c r="E17" s="12"/>
      <c r="F17" s="12"/>
      <c r="G17" s="106"/>
      <c r="H17" s="34"/>
      <c r="I17" s="21">
        <v>30</v>
      </c>
      <c r="J17" s="12" t="s">
        <v>25</v>
      </c>
      <c r="K17" s="107">
        <v>40</v>
      </c>
      <c r="L17" s="108"/>
      <c r="M17" s="12">
        <v>25</v>
      </c>
      <c r="N17" s="12" t="s">
        <v>27</v>
      </c>
      <c r="O17" s="110"/>
      <c r="P17" s="109" t="s">
        <v>124</v>
      </c>
      <c r="Q17" s="12">
        <v>8</v>
      </c>
      <c r="R17" s="12">
        <v>8</v>
      </c>
      <c r="S17" s="12" t="s">
        <v>40</v>
      </c>
      <c r="T17" s="94">
        <v>16.899999999999999</v>
      </c>
      <c r="U17" s="18" t="s">
        <v>123</v>
      </c>
      <c r="V17" s="12" t="s">
        <v>39</v>
      </c>
    </row>
    <row r="18" spans="1:22" x14ac:dyDescent="0.25">
      <c r="A18" s="12"/>
      <c r="B18" s="12"/>
      <c r="C18" s="12"/>
      <c r="D18" s="12"/>
      <c r="E18" s="12"/>
      <c r="F18" s="12"/>
      <c r="G18" s="106"/>
      <c r="H18" s="34"/>
      <c r="I18" s="21">
        <v>38</v>
      </c>
      <c r="J18" s="12" t="s">
        <v>25</v>
      </c>
      <c r="K18" s="107">
        <v>30</v>
      </c>
      <c r="L18" s="108"/>
      <c r="M18" s="12">
        <v>25</v>
      </c>
      <c r="N18" s="12" t="s">
        <v>27</v>
      </c>
      <c r="O18" s="109"/>
      <c r="P18" s="109" t="s">
        <v>124</v>
      </c>
      <c r="Q18" s="12">
        <v>8</v>
      </c>
      <c r="R18" s="12">
        <v>8</v>
      </c>
      <c r="S18" s="12" t="s">
        <v>40</v>
      </c>
      <c r="T18" s="94">
        <v>17.21</v>
      </c>
      <c r="U18" s="18" t="s">
        <v>123</v>
      </c>
      <c r="V18" s="12" t="s">
        <v>39</v>
      </c>
    </row>
    <row r="19" spans="1:22" x14ac:dyDescent="0.25">
      <c r="A19" s="12"/>
      <c r="B19" s="12"/>
      <c r="C19" s="12"/>
      <c r="D19" s="12"/>
      <c r="E19" s="12"/>
      <c r="F19" s="12"/>
      <c r="G19" s="106"/>
      <c r="H19" s="34"/>
      <c r="I19" s="21">
        <v>40</v>
      </c>
      <c r="J19" s="12" t="s">
        <v>25</v>
      </c>
      <c r="K19" s="107">
        <v>25</v>
      </c>
      <c r="L19" s="108"/>
      <c r="M19" s="12">
        <v>25</v>
      </c>
      <c r="N19" s="12" t="s">
        <v>27</v>
      </c>
      <c r="O19" s="109"/>
      <c r="P19" s="109" t="s">
        <v>124</v>
      </c>
      <c r="Q19" s="12">
        <v>7</v>
      </c>
      <c r="R19" s="12">
        <v>7</v>
      </c>
      <c r="S19" s="12" t="s">
        <v>40</v>
      </c>
      <c r="T19" s="94">
        <v>16.899999999999999</v>
      </c>
      <c r="U19" s="18" t="s">
        <v>123</v>
      </c>
      <c r="V19" s="12" t="s">
        <v>39</v>
      </c>
    </row>
    <row r="20" spans="1:22" x14ac:dyDescent="0.25">
      <c r="A20" s="12"/>
      <c r="B20" s="12"/>
      <c r="C20" s="12"/>
      <c r="D20" s="12"/>
      <c r="E20" s="12"/>
      <c r="F20" s="12"/>
      <c r="G20" s="106"/>
      <c r="H20" s="34"/>
      <c r="I20" s="21">
        <v>16</v>
      </c>
      <c r="J20" s="12" t="s">
        <v>25</v>
      </c>
      <c r="K20" s="107">
        <v>60</v>
      </c>
      <c r="L20" s="108"/>
      <c r="M20" s="12">
        <v>23</v>
      </c>
      <c r="N20" s="12" t="s">
        <v>27</v>
      </c>
      <c r="O20" s="109"/>
      <c r="P20" s="109" t="s">
        <v>124</v>
      </c>
      <c r="Q20" s="12">
        <v>5</v>
      </c>
      <c r="R20" s="12">
        <v>7</v>
      </c>
      <c r="S20" s="12" t="s">
        <v>40</v>
      </c>
      <c r="T20" s="94">
        <v>16.899999999999999</v>
      </c>
      <c r="U20" s="18" t="s">
        <v>123</v>
      </c>
      <c r="V20" s="12" t="s">
        <v>39</v>
      </c>
    </row>
    <row r="21" spans="1:22" x14ac:dyDescent="0.25">
      <c r="A21" s="12"/>
      <c r="B21" s="12"/>
      <c r="C21" s="12"/>
      <c r="D21" s="12"/>
      <c r="E21" s="12"/>
      <c r="F21" s="12"/>
      <c r="G21" s="106"/>
      <c r="H21" s="34"/>
      <c r="I21" s="21">
        <v>40.5</v>
      </c>
      <c r="J21" s="12" t="s">
        <v>25</v>
      </c>
      <c r="K21" s="107">
        <v>25</v>
      </c>
      <c r="L21" s="108"/>
      <c r="M21" s="12">
        <v>23</v>
      </c>
      <c r="N21" s="12" t="s">
        <v>27</v>
      </c>
      <c r="O21" s="109"/>
      <c r="P21" s="109" t="s">
        <v>124</v>
      </c>
      <c r="Q21" s="12">
        <v>6</v>
      </c>
      <c r="R21" s="12">
        <v>6</v>
      </c>
      <c r="S21" s="12" t="s">
        <v>40</v>
      </c>
      <c r="T21" s="94">
        <v>16.260000000000002</v>
      </c>
      <c r="U21" s="18" t="s">
        <v>123</v>
      </c>
      <c r="V21" s="12" t="s">
        <v>39</v>
      </c>
    </row>
    <row r="22" spans="1:22" x14ac:dyDescent="0.25">
      <c r="A22" s="12"/>
      <c r="B22" s="12"/>
      <c r="C22" s="12"/>
      <c r="D22" s="12"/>
      <c r="E22" s="12"/>
      <c r="F22" s="12"/>
      <c r="G22" s="106"/>
      <c r="H22" s="34"/>
      <c r="I22" s="21">
        <v>10</v>
      </c>
      <c r="J22" s="12" t="s">
        <v>25</v>
      </c>
      <c r="K22" s="107">
        <v>20</v>
      </c>
      <c r="L22" s="108"/>
      <c r="M22" s="12">
        <v>23</v>
      </c>
      <c r="N22" s="12" t="s">
        <v>27</v>
      </c>
      <c r="O22" s="109"/>
      <c r="P22" s="109" t="s">
        <v>124</v>
      </c>
      <c r="Q22" s="12">
        <v>5</v>
      </c>
      <c r="R22" s="12">
        <v>5</v>
      </c>
      <c r="S22" s="12" t="s">
        <v>40</v>
      </c>
      <c r="T22" s="94">
        <v>15.94</v>
      </c>
      <c r="U22" s="18" t="s">
        <v>123</v>
      </c>
      <c r="V22" s="12" t="s">
        <v>39</v>
      </c>
    </row>
    <row r="23" spans="1:22" x14ac:dyDescent="0.25">
      <c r="A23" s="12"/>
      <c r="B23" s="12"/>
      <c r="C23" s="12"/>
      <c r="D23" s="12"/>
      <c r="E23" s="12"/>
      <c r="F23" s="12"/>
      <c r="G23" s="106"/>
      <c r="H23" s="34"/>
      <c r="I23" s="21">
        <v>36</v>
      </c>
      <c r="J23" s="12" t="s">
        <v>25</v>
      </c>
      <c r="K23" s="107">
        <v>30</v>
      </c>
      <c r="L23" s="108"/>
      <c r="M23" s="12">
        <v>23</v>
      </c>
      <c r="N23" s="12" t="s">
        <v>27</v>
      </c>
      <c r="O23" s="109"/>
      <c r="P23" s="109" t="s">
        <v>124</v>
      </c>
      <c r="Q23" s="12">
        <v>5</v>
      </c>
      <c r="R23" s="12">
        <v>5</v>
      </c>
      <c r="S23" s="12" t="s">
        <v>40</v>
      </c>
      <c r="T23" s="94">
        <v>15.94</v>
      </c>
      <c r="U23" s="18" t="s">
        <v>123</v>
      </c>
      <c r="V23" s="12" t="s">
        <v>39</v>
      </c>
    </row>
    <row r="24" spans="1:22" x14ac:dyDescent="0.25">
      <c r="A24" s="12"/>
      <c r="B24" s="12"/>
      <c r="C24" s="12"/>
      <c r="D24" s="12"/>
      <c r="E24" s="12"/>
      <c r="F24" s="12"/>
      <c r="G24" s="106"/>
      <c r="H24" s="34"/>
      <c r="I24" s="21">
        <v>44</v>
      </c>
      <c r="J24" s="12" t="s">
        <v>25</v>
      </c>
      <c r="K24" s="107">
        <v>50</v>
      </c>
      <c r="L24" s="108"/>
      <c r="M24" s="12">
        <v>23</v>
      </c>
      <c r="N24" s="12" t="s">
        <v>27</v>
      </c>
      <c r="O24" s="109"/>
      <c r="P24" s="109" t="s">
        <v>124</v>
      </c>
      <c r="Q24" s="12">
        <v>4</v>
      </c>
      <c r="R24" s="12">
        <v>4</v>
      </c>
      <c r="S24" s="12" t="s">
        <v>40</v>
      </c>
      <c r="T24" s="94">
        <v>15.63</v>
      </c>
      <c r="U24" s="18" t="s">
        <v>123</v>
      </c>
      <c r="V24" s="12" t="s">
        <v>39</v>
      </c>
    </row>
    <row r="25" spans="1:22" x14ac:dyDescent="0.25">
      <c r="A25" s="12"/>
      <c r="B25" s="12"/>
      <c r="C25" s="12"/>
      <c r="D25" s="12"/>
      <c r="E25" s="12"/>
      <c r="F25" s="12"/>
      <c r="G25" s="106"/>
      <c r="H25" s="34"/>
      <c r="I25" s="21">
        <v>36</v>
      </c>
      <c r="J25" s="12" t="s">
        <v>25</v>
      </c>
      <c r="K25" s="107">
        <v>20</v>
      </c>
      <c r="L25" s="108"/>
      <c r="M25" s="12">
        <v>23</v>
      </c>
      <c r="N25" s="12" t="s">
        <v>27</v>
      </c>
      <c r="O25" s="109"/>
      <c r="P25" s="109" t="s">
        <v>124</v>
      </c>
      <c r="Q25" s="12">
        <v>4</v>
      </c>
      <c r="R25" s="12">
        <v>4</v>
      </c>
      <c r="S25" s="12" t="s">
        <v>40</v>
      </c>
      <c r="T25" s="94">
        <v>15.63</v>
      </c>
      <c r="U25" s="18" t="s">
        <v>123</v>
      </c>
      <c r="V25" s="12" t="s">
        <v>39</v>
      </c>
    </row>
    <row r="26" spans="1:22" x14ac:dyDescent="0.25">
      <c r="A26" s="12"/>
      <c r="B26" s="12"/>
      <c r="C26" s="12"/>
      <c r="D26" s="12"/>
      <c r="E26" s="12"/>
      <c r="F26" s="12"/>
      <c r="G26" s="106"/>
      <c r="H26" s="34"/>
      <c r="I26" s="21">
        <v>36</v>
      </c>
      <c r="J26" s="12" t="s">
        <v>25</v>
      </c>
      <c r="K26" s="107">
        <v>80</v>
      </c>
      <c r="L26" s="108"/>
      <c r="M26" s="12">
        <v>23</v>
      </c>
      <c r="N26" s="12" t="s">
        <v>27</v>
      </c>
      <c r="O26" s="109"/>
      <c r="P26" s="109" t="s">
        <v>124</v>
      </c>
      <c r="Q26" s="12">
        <v>2</v>
      </c>
      <c r="R26" s="12">
        <v>2</v>
      </c>
      <c r="S26" s="12" t="s">
        <v>40</v>
      </c>
      <c r="T26" s="94">
        <v>15.63</v>
      </c>
      <c r="U26" s="18" t="s">
        <v>123</v>
      </c>
      <c r="V26" s="12" t="s">
        <v>39</v>
      </c>
    </row>
    <row r="27" spans="1:22" x14ac:dyDescent="0.25">
      <c r="A27" s="12"/>
      <c r="B27" s="12"/>
      <c r="C27" s="12"/>
      <c r="D27" s="12"/>
      <c r="E27" s="12"/>
      <c r="F27" s="12"/>
      <c r="G27" s="106"/>
      <c r="H27" s="34"/>
      <c r="I27" s="21">
        <v>40</v>
      </c>
      <c r="J27" s="12" t="s">
        <v>25</v>
      </c>
      <c r="K27" s="107">
        <v>30</v>
      </c>
      <c r="L27" s="108"/>
      <c r="M27" s="12">
        <v>23</v>
      </c>
      <c r="N27" s="12" t="s">
        <v>27</v>
      </c>
      <c r="O27" s="109"/>
      <c r="P27" s="109" t="s">
        <v>124</v>
      </c>
      <c r="Q27" s="12">
        <v>2</v>
      </c>
      <c r="R27" s="12">
        <v>2</v>
      </c>
      <c r="S27" s="12" t="s">
        <v>40</v>
      </c>
      <c r="T27" s="94">
        <v>15.63</v>
      </c>
      <c r="U27" s="18" t="s">
        <v>123</v>
      </c>
      <c r="V27" s="12" t="s">
        <v>39</v>
      </c>
    </row>
    <row r="28" spans="1:22" x14ac:dyDescent="0.25">
      <c r="A28" s="12"/>
      <c r="B28" s="12"/>
      <c r="C28" s="12"/>
      <c r="D28" s="12"/>
      <c r="E28" s="12"/>
      <c r="F28" s="12"/>
      <c r="G28" s="106"/>
      <c r="H28" s="34"/>
      <c r="I28" s="21">
        <v>40</v>
      </c>
      <c r="J28" s="12" t="s">
        <v>25</v>
      </c>
      <c r="K28" s="107">
        <v>50</v>
      </c>
      <c r="L28" s="108"/>
      <c r="M28" s="12">
        <v>23</v>
      </c>
      <c r="N28" s="12" t="s">
        <v>27</v>
      </c>
      <c r="O28" s="109"/>
      <c r="P28" s="109" t="s">
        <v>124</v>
      </c>
      <c r="Q28" s="12">
        <v>2</v>
      </c>
      <c r="R28" s="12">
        <v>2</v>
      </c>
      <c r="S28" s="12" t="s">
        <v>40</v>
      </c>
      <c r="T28" s="94">
        <v>15.63</v>
      </c>
      <c r="U28" s="18" t="s">
        <v>123</v>
      </c>
      <c r="V28" s="12" t="s">
        <v>39</v>
      </c>
    </row>
    <row r="29" spans="1:22" x14ac:dyDescent="0.25">
      <c r="A29" s="12"/>
      <c r="B29" s="12"/>
      <c r="C29" s="12"/>
      <c r="D29" s="12"/>
      <c r="E29" s="12"/>
      <c r="F29" s="12"/>
      <c r="G29" s="106"/>
      <c r="H29" s="34"/>
      <c r="I29" s="21">
        <v>24</v>
      </c>
      <c r="J29" s="12" t="s">
        <v>25</v>
      </c>
      <c r="K29" s="107">
        <v>75</v>
      </c>
      <c r="L29" s="108"/>
      <c r="M29" s="12">
        <v>23</v>
      </c>
      <c r="N29" s="12" t="s">
        <v>27</v>
      </c>
      <c r="O29" s="109"/>
      <c r="P29" s="109" t="s">
        <v>124</v>
      </c>
      <c r="Q29" s="12">
        <v>0</v>
      </c>
      <c r="R29" s="12">
        <v>2</v>
      </c>
      <c r="S29" s="12" t="s">
        <v>40</v>
      </c>
      <c r="T29" s="94">
        <v>15.63</v>
      </c>
      <c r="U29" s="18" t="s">
        <v>123</v>
      </c>
      <c r="V29" s="12" t="s">
        <v>39</v>
      </c>
    </row>
    <row r="30" spans="1:22" x14ac:dyDescent="0.25">
      <c r="A30" s="12"/>
      <c r="B30" s="12"/>
      <c r="C30" s="12"/>
      <c r="D30" s="12"/>
      <c r="E30" s="12"/>
      <c r="F30" s="12"/>
      <c r="G30" s="106"/>
      <c r="H30" s="34"/>
      <c r="I30" s="21">
        <v>12</v>
      </c>
      <c r="J30" s="12" t="s">
        <v>25</v>
      </c>
      <c r="K30" s="107">
        <v>80</v>
      </c>
      <c r="L30" s="108"/>
      <c r="M30" s="12">
        <v>23</v>
      </c>
      <c r="N30" s="12" t="s">
        <v>27</v>
      </c>
      <c r="O30" s="109"/>
      <c r="P30" s="109" t="s">
        <v>124</v>
      </c>
      <c r="Q30" s="12">
        <v>2</v>
      </c>
      <c r="R30" s="12">
        <v>2</v>
      </c>
      <c r="S30" s="12" t="s">
        <v>40</v>
      </c>
      <c r="T30" s="94">
        <v>15.63</v>
      </c>
      <c r="U30" s="18" t="s">
        <v>123</v>
      </c>
      <c r="V30" s="12" t="s">
        <v>39</v>
      </c>
    </row>
    <row r="31" spans="1:22" x14ac:dyDescent="0.25">
      <c r="A31" s="12"/>
      <c r="B31" s="12"/>
      <c r="C31" s="12"/>
      <c r="D31" s="12"/>
      <c r="E31" s="12"/>
      <c r="F31" s="12"/>
      <c r="G31" s="106"/>
      <c r="H31" s="34"/>
      <c r="I31" s="21">
        <v>21.5</v>
      </c>
      <c r="J31" s="12" t="s">
        <v>25</v>
      </c>
      <c r="K31" s="107">
        <v>60</v>
      </c>
      <c r="L31" s="108"/>
      <c r="M31" s="12">
        <v>26</v>
      </c>
      <c r="N31" s="12" t="s">
        <v>27</v>
      </c>
      <c r="O31" s="109"/>
      <c r="P31" s="109" t="s">
        <v>124</v>
      </c>
      <c r="Q31" s="12">
        <v>16</v>
      </c>
      <c r="R31" s="12">
        <v>16</v>
      </c>
      <c r="S31" s="12" t="s">
        <v>40</v>
      </c>
      <c r="T31" s="94">
        <v>17.21</v>
      </c>
      <c r="U31" s="18" t="s">
        <v>123</v>
      </c>
      <c r="V31" s="12" t="s">
        <v>39</v>
      </c>
    </row>
    <row r="32" spans="1:22" x14ac:dyDescent="0.25">
      <c r="A32" s="12"/>
      <c r="B32" s="12"/>
      <c r="C32" s="12"/>
      <c r="D32" s="12"/>
      <c r="E32" s="12"/>
      <c r="F32" s="12"/>
      <c r="G32" s="106"/>
      <c r="H32" s="34"/>
      <c r="I32" s="21">
        <v>6</v>
      </c>
      <c r="J32" s="12" t="s">
        <v>25</v>
      </c>
      <c r="K32" s="107">
        <v>90</v>
      </c>
      <c r="L32" s="108"/>
      <c r="M32" s="12">
        <v>25</v>
      </c>
      <c r="N32" s="12" t="s">
        <v>27</v>
      </c>
      <c r="O32" s="109"/>
      <c r="P32" s="109" t="s">
        <v>124</v>
      </c>
      <c r="Q32" s="12">
        <v>13</v>
      </c>
      <c r="R32" s="12">
        <v>13</v>
      </c>
      <c r="S32" s="12" t="s">
        <v>40</v>
      </c>
      <c r="T32" s="94">
        <v>17.21</v>
      </c>
      <c r="U32" s="18" t="s">
        <v>123</v>
      </c>
      <c r="V32" s="12" t="s">
        <v>39</v>
      </c>
    </row>
    <row r="33" spans="1:22" x14ac:dyDescent="0.25">
      <c r="A33" s="12"/>
      <c r="B33" s="12"/>
      <c r="C33" s="12"/>
      <c r="D33" s="12"/>
      <c r="E33" s="12"/>
      <c r="F33" s="12"/>
      <c r="G33" s="106"/>
      <c r="H33" s="34"/>
      <c r="I33" s="21">
        <v>23</v>
      </c>
      <c r="J33" s="12" t="s">
        <v>25</v>
      </c>
      <c r="K33" s="107">
        <v>30</v>
      </c>
      <c r="L33" s="108"/>
      <c r="M33" s="12">
        <v>25</v>
      </c>
      <c r="N33" s="12" t="s">
        <v>27</v>
      </c>
      <c r="O33" s="109"/>
      <c r="P33" s="109" t="s">
        <v>124</v>
      </c>
      <c r="Q33" s="12">
        <v>12</v>
      </c>
      <c r="R33" s="12">
        <v>12</v>
      </c>
      <c r="S33" s="12" t="s">
        <v>40</v>
      </c>
      <c r="T33" s="94">
        <v>17.21</v>
      </c>
      <c r="U33" s="18" t="s">
        <v>123</v>
      </c>
      <c r="V33" s="12" t="s">
        <v>39</v>
      </c>
    </row>
    <row r="34" spans="1:22" x14ac:dyDescent="0.25">
      <c r="A34" s="12"/>
      <c r="B34" s="12"/>
      <c r="C34" s="12"/>
      <c r="D34" s="12"/>
      <c r="E34" s="12"/>
      <c r="F34" s="12"/>
      <c r="G34" s="106"/>
      <c r="H34" s="34"/>
      <c r="I34" s="21">
        <v>13.5</v>
      </c>
      <c r="J34" s="12" t="s">
        <v>25</v>
      </c>
      <c r="K34" s="107">
        <v>80</v>
      </c>
      <c r="L34" s="108"/>
      <c r="M34" s="12">
        <v>25</v>
      </c>
      <c r="N34" s="12" t="s">
        <v>27</v>
      </c>
      <c r="O34" s="109"/>
      <c r="P34" s="109" t="s">
        <v>124</v>
      </c>
      <c r="Q34" s="12">
        <v>10</v>
      </c>
      <c r="R34" s="12">
        <v>10</v>
      </c>
      <c r="S34" s="12" t="s">
        <v>40</v>
      </c>
      <c r="T34" s="94">
        <v>17.21</v>
      </c>
      <c r="U34" s="18" t="s">
        <v>123</v>
      </c>
      <c r="V34" s="12" t="s">
        <v>39</v>
      </c>
    </row>
  </sheetData>
  <autoFilter ref="A12:V34" xr:uid="{496FCD4A-2103-4D41-B7AE-B7CC81C57767}"/>
  <sortState xmlns:xlrd2="http://schemas.microsoft.com/office/spreadsheetml/2017/richdata2" ref="A13:V34">
    <sortCondition ref="N13:N34" customList="onbepaalde tijd,bepaalde tijd"/>
    <sortCondition descending="1" ref="R13:R34"/>
    <sortCondition ref="H13:H34"/>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34">
    <cfRule type="duplicateValues" dxfId="29" priority="34"/>
  </conditionalFormatting>
  <dataValidations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832A68E-D520-4C69-9DC6-9A14E66C2BDE}"/>
    <dataValidation allowBlank="1" showInputMessage="1" showErrorMessage="1" prompt="Standplaats zijnde het vestigingsadres." sqref="U12:V12" xr:uid="{D72CA4C2-DB1A-4CAE-B096-7918CE83A04E}"/>
    <dataValidation allowBlank="1" showInputMessage="1" showErrorMessage="1" prompt="Gemiddeld aantal gewerkte uren (inclusief betaald verlof en ziekte) in de referte periode van 3 kalendermaanden direct voorafgaand aan de publicatiedatum van de aanbesteding." sqref="I12" xr:uid="{ABAD20C3-644A-4B9E-908D-8DE668D8357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19EDD9D-B479-4DB4-92F8-F55034E1C31D}"/>
    <dataValidation allowBlank="1" showInputMessage="1" showErrorMessage="1" prompt="Aantal vakantiedagen, conform de laatste loonstrook of laatste vakantiekaart." sqref="M12" xr:uid="{F4AE76A4-5A40-4F71-BD14-8E3604ADEC3B}"/>
    <dataValidation allowBlank="1" showInputMessage="1" showErrorMessage="1" prompt="Duur van het dienstverband: Bepaalde tijd of onbepaalde tijd." sqref="N12" xr:uid="{1D697B9A-9219-4577-8632-A86345BFE4BF}"/>
    <dataValidation allowBlank="1" showInputMessage="1" showErrorMessage="1" prompt="Eindatum van de arbeidsovereenkomst bij een contract voor bepaalde tijd." sqref="O12" xr:uid="{4A49A2B1-116C-4869-BE57-4BFF68832D3C}"/>
    <dataValidation allowBlank="1" showInputMessage="1" showErrorMessage="1" prompt="Aantal arbeidsovereenkomsten bij bepaalde tijd." sqref="P12" xr:uid="{F9E94CF3-9B0C-4823-872D-4FAD54508E43}"/>
    <dataValidation allowBlank="1" showInputMessage="1" showErrorMessage="1" prompt="Het aantal jaren welke relevant zijn voor het vaststellen van de transitievergoeding." sqref="Q12" xr:uid="{32C41F8C-A04D-4667-9434-8BA7DB8054C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4536968-7F6F-4FCA-B9A8-03508080F049}"/>
    <dataValidation allowBlank="1" showInputMessage="1" showErrorMessage="1" prompt="De functie van de werknemer." sqref="S12" xr:uid="{59376452-88CF-4220-8D59-9150011C9EDE}"/>
    <dataValidation allowBlank="1" showInputMessage="1" showErrorMessage="1" prompt="Laatstverdiende bruto uurloon zoals deze van toepassing was op de publicatiedatum van deze aanbesteding conform de laatst verkregen loonstrook." sqref="T12" xr:uid="{4BA11560-E3E8-42C0-8944-6077D7CA9549}"/>
    <dataValidation allowBlank="1" showInputMessage="1" showErrorMessage="1" prompt="Voorletters van werknemer." sqref="A12" xr:uid="{9AEA09F1-A709-4A99-AE78-410A1B0049AD}"/>
    <dataValidation allowBlank="1" showInputMessage="1" showErrorMessage="1" prompt="Achternaam van werknemer." sqref="B12" xr:uid="{D84C5AC3-D00F-40BC-A410-037D05E4B277}"/>
    <dataValidation allowBlank="1" showInputMessage="1" showErrorMessage="1" prompt="Adres van werknemer." sqref="C12" xr:uid="{A63C8997-2D70-44E0-9EC3-0FA00CCD5571}"/>
    <dataValidation allowBlank="1" showInputMessage="1" showErrorMessage="1" prompt="Postcode van werknemer." sqref="D12" xr:uid="{43FD4A91-8372-43FB-9D87-0E9B24671CDE}"/>
    <dataValidation allowBlank="1" showInputMessage="1" showErrorMessage="1" prompt="Woonplaats van werknemer." sqref="E12" xr:uid="{CA1060C5-318C-4029-A279-790F1B871F4A}"/>
    <dataValidation allowBlank="1" showInputMessage="1" showErrorMessage="1" prompt="Telefoonnummer van werknemer." sqref="F12" xr:uid="{6D768D1E-A523-49AC-AE01-86867368C826}"/>
    <dataValidation allowBlank="1" showInputMessage="1" showErrorMessage="1" prompt="Emailadres van werknemer." sqref="G12" xr:uid="{048D6FB0-EE3A-47B1-9967-42B9C6D70EE6}"/>
    <dataValidation allowBlank="1" showInputMessage="1" showErrorMessage="1" prompt="Geboortedatum van werknemer." sqref="H12" xr:uid="{A6C59358-364F-49B8-968A-04C9E9C733F1}"/>
    <dataValidation allowBlank="1" showInputMessage="1" showErrorMessage="1" prompt="Werknemers of uitzendkrachten al dan niet vallend onder de werkingssfeer van de cao taxivervoer die ingezet worden op het aanbestede vervoerscontract." sqref="A11:K11" xr:uid="{6D4C13D4-ED2B-4180-9645-675A3CFF690F}"/>
    <dataValidation type="list" allowBlank="1" showInputMessage="1" showErrorMessage="1" sqref="C10:V10" xr:uid="{26F2A4E9-515C-4765-8C29-5FDBB15DE02E}">
      <formula1>#REF!</formula1>
    </dataValidation>
    <dataValidation type="custom" allowBlank="1" showInputMessage="1" showErrorMessage="1" prompt="dd - mm - jjjj" sqref="Q15:R15 Q18:R20 Q24:R29 Q22:R22" xr:uid="{B7489494-DA4A-43EE-AF4A-8A9FDB343608}">
      <formula1>AND(ISNUMBER(Q15),LEFT(CELL("format",Q15),1)="D")</formula1>
    </dataValidation>
    <dataValidation type="custom" allowBlank="1" showInputMessage="1" showErrorMessage="1" prompt="dd-mm-jjjj" sqref="H13:H29" xr:uid="{C21EBC29-C4A5-4796-A4D7-2B2F04865417}">
      <formula1>AND(ISNUMBER(H13),LEFT(CELL("format",H13),1)="D")</formula1>
    </dataValidation>
  </dataValidations>
  <pageMargins left="0.7" right="0.7" top="0.75" bottom="0.75" header="0.3" footer="0.3"/>
  <pageSetup paperSize="9" scale="2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1948F-1BA3-4F8E-B433-4F7B90EB2171}">
  <sheetPr>
    <pageSetUpPr fitToPage="1"/>
  </sheetPr>
  <dimension ref="A1:V13"/>
  <sheetViews>
    <sheetView view="pageBreakPreview" topLeftCell="I1" zoomScale="80" zoomScaleNormal="70" zoomScaleSheetLayoutView="80" workbookViewId="0">
      <selection activeCell="AL15" sqref="AL15"/>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128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6"/>
      <c r="B13" s="16"/>
      <c r="C13" s="16"/>
      <c r="D13" s="16"/>
      <c r="E13" s="16"/>
      <c r="F13" s="111"/>
      <c r="G13" s="106"/>
      <c r="H13" s="32"/>
      <c r="I13" s="15">
        <v>30</v>
      </c>
      <c r="J13" s="35" t="s">
        <v>122</v>
      </c>
      <c r="K13" s="112">
        <v>50</v>
      </c>
      <c r="L13" s="16"/>
      <c r="M13" s="16">
        <v>25</v>
      </c>
      <c r="N13" s="35" t="s">
        <v>27</v>
      </c>
      <c r="O13" s="50"/>
      <c r="P13" s="113"/>
      <c r="Q13" s="63">
        <v>10</v>
      </c>
      <c r="R13" s="63">
        <v>10</v>
      </c>
      <c r="S13" s="35" t="s">
        <v>129</v>
      </c>
      <c r="T13" s="114">
        <v>19.54</v>
      </c>
      <c r="U13" s="18" t="s">
        <v>123</v>
      </c>
      <c r="V13" s="18" t="s">
        <v>39</v>
      </c>
    </row>
  </sheetData>
  <autoFilter ref="A12:V13" xr:uid="{496FCD4A-2103-4D41-B7AE-B7CC81C57767}"/>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
    <cfRule type="duplicateValues" dxfId="28" priority="35"/>
  </conditionalFormatting>
  <dataValidations count="22">
    <dataValidation type="list" allowBlank="1" showInputMessage="1" showErrorMessage="1" sqref="C10:V10" xr:uid="{16552CC6-12F6-4184-AF1D-E8B23E147B3A}">
      <formula1>#REF!</formula1>
    </dataValidation>
    <dataValidation allowBlank="1" showInputMessage="1" showErrorMessage="1" prompt="Werknemers of uitzendkrachten al dan niet vallend onder de werkingssfeer van de cao taxivervoer die ingezet worden op het aanbestede vervoerscontract." sqref="A11:K11" xr:uid="{CF4862A1-ED1B-4704-8424-54B3F2ECC31A}"/>
    <dataValidation allowBlank="1" showInputMessage="1" showErrorMessage="1" prompt="Geboortedatum van werknemer." sqref="H12" xr:uid="{5D952D96-8640-450C-9AD4-B5E0EF274189}"/>
    <dataValidation allowBlank="1" showInputMessage="1" showErrorMessage="1" prompt="Emailadres van werknemer." sqref="G12" xr:uid="{BF85E2A5-93F0-4BAB-BEB0-CEA36AA3F298}"/>
    <dataValidation allowBlank="1" showInputMessage="1" showErrorMessage="1" prompt="Telefoonnummer van werknemer." sqref="F12" xr:uid="{93741F4A-E40D-45EC-BEB8-C51D723C50C5}"/>
    <dataValidation allowBlank="1" showInputMessage="1" showErrorMessage="1" prompt="Woonplaats van werknemer." sqref="E12" xr:uid="{6FDA93DF-0F77-494C-9689-66B35FAFA700}"/>
    <dataValidation allowBlank="1" showInputMessage="1" showErrorMessage="1" prompt="Postcode van werknemer." sqref="D12" xr:uid="{D9564C17-809C-41CB-88DA-9568886A72D2}"/>
    <dataValidation allowBlank="1" showInputMessage="1" showErrorMessage="1" prompt="Adres van werknemer." sqref="C12" xr:uid="{48844891-D3A5-4218-9F81-FCC1B18D0D8E}"/>
    <dataValidation allowBlank="1" showInputMessage="1" showErrorMessage="1" prompt="Achternaam van werknemer." sqref="B12" xr:uid="{E4379A0B-9A65-42CC-B978-8E6212B5A9E3}"/>
    <dataValidation allowBlank="1" showInputMessage="1" showErrorMessage="1" prompt="Voorletters van werknemer." sqref="A12" xr:uid="{2D3DB614-E43A-41B5-989A-B104BC4AD0CA}"/>
    <dataValidation allowBlank="1" showInputMessage="1" showErrorMessage="1" prompt="Laatstverdiende bruto uurloon zoals deze van toepassing was op de publicatiedatum van deze aanbesteding conform de laatst verkregen loonstrook." sqref="T12" xr:uid="{03528052-3DC5-43AE-AF72-64801F3CA0BB}"/>
    <dataValidation allowBlank="1" showInputMessage="1" showErrorMessage="1" prompt="De functie van de werknemer." sqref="S12" xr:uid="{B036C824-4E61-4801-AFC5-746D8280BCDA}"/>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7AB84BA-A531-4674-B759-714A4D9298C6}"/>
    <dataValidation allowBlank="1" showInputMessage="1" showErrorMessage="1" prompt="Het aantal jaren welke relevant zijn voor het vaststellen van de transitievergoeding." sqref="Q12" xr:uid="{B5329208-705C-4D0D-80D3-1DFC6E011E0B}"/>
    <dataValidation allowBlank="1" showInputMessage="1" showErrorMessage="1" prompt="Aantal arbeidsovereenkomsten bij bepaalde tijd." sqref="P12" xr:uid="{2AC15513-8829-4179-88C7-3F89F82F26F3}"/>
    <dataValidation allowBlank="1" showInputMessage="1" showErrorMessage="1" prompt="Eindatum van de arbeidsovereenkomst bij een contract voor bepaalde tijd." sqref="O12" xr:uid="{7EE99A83-114B-4BBD-B89C-2926CB696D01}"/>
    <dataValidation allowBlank="1" showInputMessage="1" showErrorMessage="1" prompt="Duur van het dienstverband: Bepaalde tijd of onbepaalde tijd." sqref="N12" xr:uid="{6CD00B76-9CDE-4F53-9925-E0B71ECBDE55}"/>
    <dataValidation allowBlank="1" showInputMessage="1" showErrorMessage="1" prompt="Aantal vakantiedagen, conform de laatste loonstrook of laatste vakantiekaart." sqref="M12" xr:uid="{003C15C8-3A66-433A-AA19-6688C069B8AD}"/>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E5D418A6-FBDD-481E-A866-F93490C98EF0}"/>
    <dataValidation allowBlank="1" showInputMessage="1" showErrorMessage="1" prompt="Gemiddeld aantal gewerkte uren (inclusief betaald verlof en ziekte) in de referte periode van 3 kalendermaanden direct voorafgaand aan de publicatiedatum van de aanbesteding." sqref="I12" xr:uid="{E20D9F58-DAB6-45FC-847D-5233E2CF413A}"/>
    <dataValidation allowBlank="1" showInputMessage="1" showErrorMessage="1" prompt="Standplaats zijnde het vestigingsadres." sqref="U12:V12" xr:uid="{E1191F7F-88A2-4480-9F6F-844D16B56BC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7E3FC39-DC43-40F5-907E-234DE0B10573}"/>
  </dataValidations>
  <pageMargins left="0.7" right="0.7" top="0.75" bottom="0.75" header="0.3" footer="0.3"/>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2041-0C20-4214-9167-2FD9A66820AB}">
  <sheetPr>
    <pageSetUpPr fitToPage="1"/>
  </sheetPr>
  <dimension ref="A1:V16"/>
  <sheetViews>
    <sheetView view="pageBreakPreview" zoomScale="80" zoomScaleNormal="70" zoomScaleSheetLayoutView="80" workbookViewId="0">
      <selection activeCell="AK19" sqref="AK19"/>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23.42578125" bestFit="1"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48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8"/>
      <c r="B13" s="18"/>
      <c r="C13" s="18"/>
      <c r="D13" s="40"/>
      <c r="E13" s="18"/>
      <c r="F13" s="18"/>
      <c r="G13" s="41"/>
      <c r="H13" s="42"/>
      <c r="I13" s="43">
        <v>107.5</v>
      </c>
      <c r="J13" s="40" t="s">
        <v>44</v>
      </c>
      <c r="K13" s="44">
        <v>0.125</v>
      </c>
      <c r="L13" s="45" t="s">
        <v>45</v>
      </c>
      <c r="M13" s="40">
        <v>25</v>
      </c>
      <c r="N13" s="42" t="s">
        <v>27</v>
      </c>
      <c r="O13" s="42"/>
      <c r="P13" s="40"/>
      <c r="Q13" s="42">
        <v>38178</v>
      </c>
      <c r="R13" s="18">
        <v>2004</v>
      </c>
      <c r="S13" s="45" t="s">
        <v>38</v>
      </c>
      <c r="T13" s="46">
        <v>17.21</v>
      </c>
      <c r="U13" s="40">
        <v>4273</v>
      </c>
      <c r="V13" s="40" t="s">
        <v>39</v>
      </c>
    </row>
    <row r="14" spans="1:22" x14ac:dyDescent="0.25">
      <c r="A14" s="18"/>
      <c r="B14" s="18"/>
      <c r="C14" s="18"/>
      <c r="D14" s="40"/>
      <c r="E14" s="18"/>
      <c r="F14" s="18"/>
      <c r="G14" s="41"/>
      <c r="H14" s="42"/>
      <c r="I14" s="47">
        <v>92</v>
      </c>
      <c r="J14" s="40" t="s">
        <v>44</v>
      </c>
      <c r="K14" s="44">
        <v>0.125</v>
      </c>
      <c r="L14" s="45" t="s">
        <v>45</v>
      </c>
      <c r="M14" s="40">
        <v>25</v>
      </c>
      <c r="N14" s="42" t="s">
        <v>27</v>
      </c>
      <c r="O14" s="42"/>
      <c r="P14" s="40"/>
      <c r="Q14" s="42">
        <v>38844</v>
      </c>
      <c r="R14" s="18">
        <v>2006</v>
      </c>
      <c r="S14" s="45" t="s">
        <v>38</v>
      </c>
      <c r="T14" s="48">
        <v>17.21</v>
      </c>
      <c r="U14" s="40">
        <v>4273</v>
      </c>
      <c r="V14" s="40" t="s">
        <v>39</v>
      </c>
    </row>
    <row r="15" spans="1:22" x14ac:dyDescent="0.25">
      <c r="A15" s="18"/>
      <c r="B15" s="18"/>
      <c r="C15" s="18"/>
      <c r="D15" s="40"/>
      <c r="E15" s="18"/>
      <c r="F15" s="18"/>
      <c r="G15" s="41"/>
      <c r="H15" s="42"/>
      <c r="I15" s="43">
        <v>148.5</v>
      </c>
      <c r="J15" s="40" t="s">
        <v>44</v>
      </c>
      <c r="K15" s="44">
        <v>0.125</v>
      </c>
      <c r="L15" s="45" t="s">
        <v>45</v>
      </c>
      <c r="M15" s="40">
        <v>25</v>
      </c>
      <c r="N15" s="42" t="s">
        <v>27</v>
      </c>
      <c r="O15" s="42"/>
      <c r="P15" s="40"/>
      <c r="Q15" s="42">
        <v>39737</v>
      </c>
      <c r="R15" s="18">
        <v>2008</v>
      </c>
      <c r="S15" s="45" t="s">
        <v>38</v>
      </c>
      <c r="T15" s="46">
        <v>17.21</v>
      </c>
      <c r="U15" s="40" t="s">
        <v>46</v>
      </c>
      <c r="V15" s="40" t="s">
        <v>39</v>
      </c>
    </row>
    <row r="16" spans="1:22" x14ac:dyDescent="0.25">
      <c r="A16" s="18"/>
      <c r="B16" s="18"/>
      <c r="C16" s="18"/>
      <c r="D16" s="40"/>
      <c r="E16" s="18"/>
      <c r="F16" s="18"/>
      <c r="G16" s="41"/>
      <c r="H16" s="42"/>
      <c r="I16" s="43">
        <v>93</v>
      </c>
      <c r="J16" s="40" t="s">
        <v>44</v>
      </c>
      <c r="K16" s="44">
        <v>0.125</v>
      </c>
      <c r="L16" s="45" t="s">
        <v>45</v>
      </c>
      <c r="M16" s="40">
        <v>25</v>
      </c>
      <c r="N16" s="42" t="s">
        <v>27</v>
      </c>
      <c r="O16" s="42"/>
      <c r="P16" s="40"/>
      <c r="Q16" s="42">
        <v>39559</v>
      </c>
      <c r="R16" s="18">
        <v>2008</v>
      </c>
      <c r="S16" s="45" t="s">
        <v>38</v>
      </c>
      <c r="T16" s="46">
        <v>17.21</v>
      </c>
      <c r="U16" s="40">
        <v>4273</v>
      </c>
      <c r="V16" s="40" t="s">
        <v>39</v>
      </c>
    </row>
  </sheetData>
  <autoFilter ref="A12:V16" xr:uid="{496FCD4A-2103-4D41-B7AE-B7CC81C57767}"/>
  <sortState xmlns:xlrd2="http://schemas.microsoft.com/office/spreadsheetml/2017/richdata2" ref="A13:V16">
    <sortCondition ref="R13:R16"/>
    <sortCondition ref="H13:H1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6">
    <cfRule type="duplicateValues" dxfId="45" priority="18"/>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A0DFD54-C7AD-488C-A7AD-0309AFB74122}"/>
    <dataValidation allowBlank="1" showInputMessage="1" showErrorMessage="1" prompt="Standplaats zijnde het vestigingsadres." sqref="U12:V12" xr:uid="{148E4C89-5F38-45CD-B19A-A5523D0CFA38}"/>
    <dataValidation allowBlank="1" showInputMessage="1" showErrorMessage="1" prompt="Gemiddeld aantal gewerkte uren (inclusief betaald verlof en ziekte) in de referte periode van 3 kalendermaanden direct voorafgaand aan de publicatiedatum van de aanbesteding." sqref="I12" xr:uid="{ADBEA379-AF75-4B3F-B1CD-222F9F18C9E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07E66FA-5D9F-4B34-9437-A3E675C8FAE4}"/>
    <dataValidation allowBlank="1" showInputMessage="1" showErrorMessage="1" prompt="Aantal vakantiedagen, conform de laatste loonstrook of laatste vakantiekaart." sqref="M12" xr:uid="{6CAFB180-A5D9-4C4C-B3CE-D503F5A74CF6}"/>
    <dataValidation allowBlank="1" showInputMessage="1" showErrorMessage="1" prompt="Duur van het dienstverband: Bepaalde tijd of onbepaalde tijd." sqref="N12" xr:uid="{07408D5D-D51F-4035-A870-4A5324CF5293}"/>
    <dataValidation allowBlank="1" showInputMessage="1" showErrorMessage="1" prompt="Eindatum van de arbeidsovereenkomst bij een contract voor bepaalde tijd." sqref="O12" xr:uid="{472A493A-493B-4D7F-A6FB-75ACED467433}"/>
    <dataValidation allowBlank="1" showInputMessage="1" showErrorMessage="1" prompt="Aantal arbeidsovereenkomsten bij bepaalde tijd." sqref="P12" xr:uid="{56340E4B-D34C-462A-AEB2-652FE857E0C9}"/>
    <dataValidation allowBlank="1" showInputMessage="1" showErrorMessage="1" prompt="Het aantal jaren welke relevant zijn voor het vaststellen van de transitievergoeding." sqref="Q12" xr:uid="{AA07207B-277C-418B-847C-E1D4CF0CA20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39C85C8-4382-4EAF-99B0-CB120BAD9C4C}"/>
    <dataValidation allowBlank="1" showInputMessage="1" showErrorMessage="1" prompt="De functie van de werknemer." sqref="S12" xr:uid="{293E6C49-BD78-4B87-8CAE-8DF09F732737}"/>
    <dataValidation allowBlank="1" showInputMessage="1" showErrorMessage="1" prompt="Laatstverdiende bruto uurloon zoals deze van toepassing was op de publicatiedatum van deze aanbesteding conform de laatst verkregen loonstrook." sqref="T12" xr:uid="{50DD191F-F974-4026-9525-BBBDDD7FC171}"/>
    <dataValidation allowBlank="1" showInputMessage="1" showErrorMessage="1" prompt="Voorletters van werknemer." sqref="A12" xr:uid="{EDB5E7A2-9581-47A7-8785-5DA99CE10BB8}"/>
    <dataValidation allowBlank="1" showInputMessage="1" showErrorMessage="1" prompt="Achternaam van werknemer." sqref="B12" xr:uid="{17F08187-14CD-450C-A903-5F7EA1F6FFFB}"/>
    <dataValidation allowBlank="1" showInputMessage="1" showErrorMessage="1" prompt="Adres van werknemer." sqref="C12" xr:uid="{5B0DED98-ECCB-41B0-805B-4A420168A1F6}"/>
    <dataValidation allowBlank="1" showInputMessage="1" showErrorMessage="1" prompt="Postcode van werknemer." sqref="D12" xr:uid="{58BC9625-A215-4E62-9560-2F69853664A7}"/>
    <dataValidation allowBlank="1" showInputMessage="1" showErrorMessage="1" prompt="Woonplaats van werknemer." sqref="E12" xr:uid="{06A6F595-A3EF-4FD2-B24A-30FB4E428149}"/>
    <dataValidation allowBlank="1" showInputMessage="1" showErrorMessage="1" prompt="Telefoonnummer van werknemer." sqref="F12" xr:uid="{DB4200A4-25C0-4975-94F7-B2B2E35F81FB}"/>
    <dataValidation allowBlank="1" showInputMessage="1" showErrorMessage="1" prompt="Emailadres van werknemer." sqref="G12" xr:uid="{E23F0C52-E800-4CB7-B864-B71D09C85D80}"/>
    <dataValidation allowBlank="1" showInputMessage="1" showErrorMessage="1" prompt="Geboortedatum van werknemer." sqref="H12" xr:uid="{976AA062-4D28-4FAD-8E5A-B8B3484CC6FF}"/>
    <dataValidation allowBlank="1" showInputMessage="1" showErrorMessage="1" prompt="Werknemers of uitzendkrachten al dan niet vallend onder de werkingssfeer van de cao taxivervoer die ingezet worden op het aanbestede vervoerscontract." sqref="A11:K11" xr:uid="{3AD768FD-F5B7-49AC-9CB9-C7D76AB8050D}"/>
    <dataValidation type="list" allowBlank="1" showInputMessage="1" showErrorMessage="1" sqref="C10:V10" xr:uid="{1E1FC716-D52A-49BD-A5A4-F3F7A91F1B14}">
      <formula1>#REF!</formula1>
    </dataValidation>
  </dataValidations>
  <pageMargins left="0.7" right="0.7" top="0.75" bottom="0.75" header="0.3" footer="0.3"/>
  <pageSetup paperSize="9" scale="2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EC3D-5083-4685-946E-FF6A78234844}">
  <sheetPr>
    <pageSetUpPr fitToPage="1"/>
  </sheetPr>
  <dimension ref="A1:V16"/>
  <sheetViews>
    <sheetView view="pageBreakPreview" topLeftCell="I1" zoomScale="80" zoomScaleNormal="70" zoomScaleSheetLayoutView="80" workbookViewId="0">
      <selection activeCell="W12" sqref="W1:AD1048576"/>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130</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8"/>
      <c r="D13" s="18"/>
      <c r="E13" s="18"/>
      <c r="F13" s="18"/>
      <c r="G13" s="106"/>
      <c r="H13" s="31"/>
      <c r="I13" s="21">
        <v>92</v>
      </c>
      <c r="J13" s="16" t="s">
        <v>82</v>
      </c>
      <c r="K13" s="17">
        <v>0.1</v>
      </c>
      <c r="L13" s="26"/>
      <c r="M13" s="18">
        <v>25</v>
      </c>
      <c r="N13" s="18" t="s">
        <v>68</v>
      </c>
      <c r="O13" s="31"/>
      <c r="P13" s="18">
        <v>3</v>
      </c>
      <c r="Q13" s="31">
        <v>42736</v>
      </c>
      <c r="R13" s="18">
        <v>18</v>
      </c>
      <c r="S13" s="18" t="s">
        <v>38</v>
      </c>
      <c r="T13" s="95">
        <v>17.21</v>
      </c>
      <c r="U13" s="18" t="s">
        <v>125</v>
      </c>
      <c r="V13" s="18" t="s">
        <v>131</v>
      </c>
    </row>
    <row r="14" spans="1:22" ht="15.75" x14ac:dyDescent="0.25">
      <c r="A14" s="18"/>
      <c r="B14" s="18"/>
      <c r="C14" s="18"/>
      <c r="D14" s="18"/>
      <c r="E14" s="115"/>
      <c r="F14" s="18"/>
      <c r="G14" s="106"/>
      <c r="H14" s="31"/>
      <c r="I14" s="18">
        <v>138.66999999999999</v>
      </c>
      <c r="J14" s="16" t="s">
        <v>82</v>
      </c>
      <c r="K14" s="17">
        <v>0.1</v>
      </c>
      <c r="L14" s="18"/>
      <c r="M14" s="18">
        <v>25</v>
      </c>
      <c r="N14" s="18" t="s">
        <v>68</v>
      </c>
      <c r="O14" s="18"/>
      <c r="P14" s="18">
        <v>3</v>
      </c>
      <c r="Q14" s="31">
        <v>42982</v>
      </c>
      <c r="R14" s="18">
        <v>15</v>
      </c>
      <c r="S14" s="18" t="s">
        <v>38</v>
      </c>
      <c r="T14" s="116">
        <v>17.21</v>
      </c>
      <c r="U14" s="116" t="s">
        <v>125</v>
      </c>
      <c r="V14" s="18" t="s">
        <v>131</v>
      </c>
    </row>
    <row r="15" spans="1:22" ht="15.75" x14ac:dyDescent="0.25">
      <c r="A15" s="18"/>
      <c r="B15" s="18"/>
      <c r="C15" s="12"/>
      <c r="D15" s="12"/>
      <c r="E15" s="12"/>
      <c r="F15" s="18"/>
      <c r="G15" s="12"/>
      <c r="H15" s="34"/>
      <c r="I15" s="21">
        <v>173.33</v>
      </c>
      <c r="J15" s="16" t="s">
        <v>82</v>
      </c>
      <c r="K15" s="117">
        <v>0.1</v>
      </c>
      <c r="L15" s="26"/>
      <c r="M15" s="18">
        <v>2</v>
      </c>
      <c r="N15" s="18" t="s">
        <v>68</v>
      </c>
      <c r="O15" s="16"/>
      <c r="P15" s="18">
        <v>2</v>
      </c>
      <c r="Q15" s="34">
        <v>43739</v>
      </c>
      <c r="R15" s="18">
        <v>10</v>
      </c>
      <c r="S15" s="18" t="s">
        <v>38</v>
      </c>
      <c r="T15" s="95">
        <v>17.21</v>
      </c>
      <c r="U15" s="18" t="s">
        <v>125</v>
      </c>
      <c r="V15" s="18" t="s">
        <v>131</v>
      </c>
    </row>
    <row r="16" spans="1:22" ht="15.75" x14ac:dyDescent="0.25">
      <c r="A16" s="18"/>
      <c r="B16" s="18"/>
      <c r="C16" s="12"/>
      <c r="D16" s="12"/>
      <c r="E16" s="12"/>
      <c r="F16" s="34"/>
      <c r="G16" s="12"/>
      <c r="H16" s="31"/>
      <c r="I16" s="21">
        <v>145</v>
      </c>
      <c r="J16" s="16" t="s">
        <v>82</v>
      </c>
      <c r="K16" s="117">
        <v>0.1</v>
      </c>
      <c r="L16" s="26"/>
      <c r="M16" s="18">
        <v>23</v>
      </c>
      <c r="N16" s="18" t="s">
        <v>68</v>
      </c>
      <c r="O16" s="16"/>
      <c r="P16" s="18">
        <v>3</v>
      </c>
      <c r="Q16" s="31">
        <v>44693</v>
      </c>
      <c r="R16" s="18">
        <v>3</v>
      </c>
      <c r="S16" s="18" t="s">
        <v>38</v>
      </c>
      <c r="T16" s="95">
        <v>16.260000000000002</v>
      </c>
      <c r="U16" s="18" t="s">
        <v>125</v>
      </c>
      <c r="V16" s="18" t="s">
        <v>131</v>
      </c>
    </row>
  </sheetData>
  <autoFilter ref="A12:V16" xr:uid="{496FCD4A-2103-4D41-B7AE-B7CC81C57767}"/>
  <sortState xmlns:xlrd2="http://schemas.microsoft.com/office/spreadsheetml/2017/richdata2" ref="A13:V16">
    <sortCondition ref="N13:N16" customList="onbepaalde tijd,bepaalde tijd"/>
    <sortCondition descending="1" ref="R13:R1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6">
    <cfRule type="duplicateValues" dxfId="27" priority="36"/>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A6E4499C-8B8E-4555-87A0-EF3286782865}"/>
    <dataValidation allowBlank="1" showInputMessage="1" showErrorMessage="1" prompt="Standplaats zijnde het vestigingsadres." sqref="U12:V12" xr:uid="{6C457B04-3943-4730-80DA-FE6452138164}"/>
    <dataValidation allowBlank="1" showInputMessage="1" showErrorMessage="1" prompt="Gemiddeld aantal gewerkte uren (inclusief betaald verlof en ziekte) in de referte periode van 3 kalendermaanden direct voorafgaand aan de publicatiedatum van de aanbesteding." sqref="I12" xr:uid="{1F00F9A3-DC19-47FB-B1D5-47B01205F75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5104DD3-B25B-445E-A040-FDB415CA3DC7}"/>
    <dataValidation allowBlank="1" showInputMessage="1" showErrorMessage="1" prompt="Aantal vakantiedagen, conform de laatste loonstrook of laatste vakantiekaart." sqref="M12" xr:uid="{6FC0B04B-A62B-43C9-A4C6-6F04CD901C5A}"/>
    <dataValidation allowBlank="1" showInputMessage="1" showErrorMessage="1" prompt="Duur van het dienstverband: Bepaalde tijd of onbepaalde tijd." sqref="N12" xr:uid="{1A500825-DF5B-44B0-8399-4FDCC94F5F93}"/>
    <dataValidation allowBlank="1" showInputMessage="1" showErrorMessage="1" prompt="Eindatum van de arbeidsovereenkomst bij een contract voor bepaalde tijd." sqref="O12" xr:uid="{16A9311D-7DC9-4339-91E9-F7EB56BE17F7}"/>
    <dataValidation allowBlank="1" showInputMessage="1" showErrorMessage="1" prompt="Aantal arbeidsovereenkomsten bij bepaalde tijd." sqref="P12" xr:uid="{9AAD2ACF-130C-4C76-B5BB-601EEBC1AC93}"/>
    <dataValidation allowBlank="1" showInputMessage="1" showErrorMessage="1" prompt="Het aantal jaren welke relevant zijn voor het vaststellen van de transitievergoeding." sqref="Q12" xr:uid="{7648F2BF-8096-4358-A8A0-C1DE24D677D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7F8F545-6711-4730-A42E-CAC3D21B8524}"/>
    <dataValidation allowBlank="1" showInputMessage="1" showErrorMessage="1" prompt="De functie van de werknemer." sqref="S12" xr:uid="{8A12F3F9-01FD-480C-AA4A-4D3F037F2949}"/>
    <dataValidation allowBlank="1" showInputMessage="1" showErrorMessage="1" prompt="Laatstverdiende bruto uurloon zoals deze van toepassing was op de publicatiedatum van deze aanbesteding conform de laatst verkregen loonstrook." sqref="T12" xr:uid="{01676619-87D8-43AB-BAAD-389950BE11D0}"/>
    <dataValidation allowBlank="1" showInputMessage="1" showErrorMessage="1" prompt="Voorletters van werknemer." sqref="A12" xr:uid="{5EB5880F-E105-4195-912F-8F4E780552C7}"/>
    <dataValidation allowBlank="1" showInputMessage="1" showErrorMessage="1" prompt="Achternaam van werknemer." sqref="B12" xr:uid="{DF6A2540-9872-435F-8C7D-4EF8F677B3BD}"/>
    <dataValidation allowBlank="1" showInputMessage="1" showErrorMessage="1" prompt="Adres van werknemer." sqref="C12" xr:uid="{3030855F-EAF7-4A00-B4A1-5FBBC5AD9303}"/>
    <dataValidation allowBlank="1" showInputMessage="1" showErrorMessage="1" prompt="Postcode van werknemer." sqref="D12" xr:uid="{7D43C857-2A8F-4E0B-9732-97412B74F845}"/>
    <dataValidation allowBlank="1" showInputMessage="1" showErrorMessage="1" prompt="Woonplaats van werknemer." sqref="E12" xr:uid="{565C9D3A-0E4F-48F5-897E-90DBA4D0AB32}"/>
    <dataValidation allowBlank="1" showInputMessage="1" showErrorMessage="1" prompt="Telefoonnummer van werknemer." sqref="F12" xr:uid="{84114621-F6E3-490F-8A9B-6CD691FAE1F8}"/>
    <dataValidation allowBlank="1" showInputMessage="1" showErrorMessage="1" prompt="Emailadres van werknemer." sqref="G12" xr:uid="{009CF8F9-7DBA-482B-BBF3-15CDF6926713}"/>
    <dataValidation allowBlank="1" showInputMessage="1" showErrorMessage="1" prompt="Geboortedatum van werknemer." sqref="H12" xr:uid="{F1697906-4BEE-4019-91DB-A18A74B85B46}"/>
    <dataValidation allowBlank="1" showInputMessage="1" showErrorMessage="1" prompt="Werknemers of uitzendkrachten al dan niet vallend onder de werkingssfeer van de cao taxivervoer die ingezet worden op het aanbestede vervoerscontract." sqref="A11:K11" xr:uid="{AACA90C3-DDBF-4E68-A8A2-A0CF8B5A273B}"/>
    <dataValidation type="list" allowBlank="1" showInputMessage="1" showErrorMessage="1" sqref="C10:V10" xr:uid="{13FE0B7F-3783-4DB6-8456-014C6353F474}">
      <formula1>#REF!</formula1>
    </dataValidation>
  </dataValidations>
  <pageMargins left="0.7" right="0.7" top="0.75" bottom="0.75" header="0.3" footer="0.3"/>
  <pageSetup paperSize="9" scale="2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BD85-1BFF-4CF4-9342-33E4746091A5}">
  <sheetPr>
    <pageSetUpPr fitToPage="1"/>
  </sheetPr>
  <dimension ref="A1:V15"/>
  <sheetViews>
    <sheetView view="pageBreakPreview" topLeftCell="J1" zoomScale="80" zoomScaleNormal="70" zoomScaleSheetLayoutView="80" workbookViewId="0">
      <selection activeCell="U22" sqref="U22"/>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164</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6"/>
      <c r="B13" s="16"/>
      <c r="C13" s="16"/>
      <c r="D13" s="16"/>
      <c r="E13" s="16"/>
      <c r="F13" s="16"/>
      <c r="G13" s="163"/>
      <c r="H13" s="32"/>
      <c r="I13" s="33">
        <v>125</v>
      </c>
      <c r="J13" s="16" t="s">
        <v>82</v>
      </c>
      <c r="K13" s="112">
        <v>27</v>
      </c>
      <c r="L13" s="33"/>
      <c r="M13" s="16">
        <v>23</v>
      </c>
      <c r="N13" s="16" t="s">
        <v>68</v>
      </c>
      <c r="O13" s="16"/>
      <c r="P13" s="113">
        <v>4</v>
      </c>
      <c r="Q13" s="164">
        <v>4</v>
      </c>
      <c r="R13" s="165">
        <v>4</v>
      </c>
      <c r="S13" s="16" t="s">
        <v>165</v>
      </c>
      <c r="T13" s="166">
        <v>15.63</v>
      </c>
      <c r="U13" s="16"/>
      <c r="V13" s="16"/>
    </row>
    <row r="14" spans="1:22" ht="15.75" x14ac:dyDescent="0.25">
      <c r="A14" s="16"/>
      <c r="B14" s="16"/>
      <c r="C14" s="16"/>
      <c r="D14" s="16"/>
      <c r="E14" s="16"/>
      <c r="F14" s="16"/>
      <c r="G14" s="163"/>
      <c r="H14" s="32"/>
      <c r="I14" s="33">
        <v>103.46</v>
      </c>
      <c r="J14" s="16" t="s">
        <v>82</v>
      </c>
      <c r="K14" s="112">
        <v>26</v>
      </c>
      <c r="L14" s="33"/>
      <c r="M14" s="16">
        <v>23</v>
      </c>
      <c r="N14" s="16" t="s">
        <v>68</v>
      </c>
      <c r="O14" s="32"/>
      <c r="P14" s="113">
        <v>3</v>
      </c>
      <c r="Q14" s="167">
        <v>3</v>
      </c>
      <c r="R14" s="165">
        <v>3</v>
      </c>
      <c r="S14" s="16" t="s">
        <v>165</v>
      </c>
      <c r="T14" s="166">
        <v>17.21</v>
      </c>
      <c r="U14" s="16"/>
      <c r="V14" s="16"/>
    </row>
    <row r="15" spans="1:22" ht="15.75" x14ac:dyDescent="0.25">
      <c r="A15" s="16"/>
      <c r="B15" s="16"/>
      <c r="C15" s="16"/>
      <c r="D15" s="16"/>
      <c r="E15" s="16"/>
      <c r="F15" s="16"/>
      <c r="G15" s="163"/>
      <c r="H15" s="32"/>
      <c r="I15" s="33">
        <v>189.33</v>
      </c>
      <c r="J15" s="16" t="s">
        <v>82</v>
      </c>
      <c r="K15" s="112">
        <v>10</v>
      </c>
      <c r="L15" s="33"/>
      <c r="M15" s="16">
        <v>23</v>
      </c>
      <c r="N15" s="16" t="s">
        <v>68</v>
      </c>
      <c r="O15" s="16"/>
      <c r="P15" s="168">
        <v>3</v>
      </c>
      <c r="Q15" s="167">
        <v>2</v>
      </c>
      <c r="R15" s="165">
        <v>2</v>
      </c>
      <c r="S15" s="16" t="s">
        <v>165</v>
      </c>
      <c r="T15" s="166">
        <v>17.21</v>
      </c>
      <c r="U15" s="16"/>
      <c r="V15" s="16"/>
    </row>
  </sheetData>
  <autoFilter ref="A12:V15"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5">
    <cfRule type="duplicateValues" dxfId="26" priority="37"/>
  </conditionalFormatting>
  <dataValidations count="22">
    <dataValidation type="list" allowBlank="1" showInputMessage="1" showErrorMessage="1" sqref="C10:V10" xr:uid="{6A0A6A5E-979E-4A67-8490-8788766EC4A5}">
      <formula1>#REF!</formula1>
    </dataValidation>
    <dataValidation allowBlank="1" showInputMessage="1" showErrorMessage="1" prompt="Werknemers of uitzendkrachten al dan niet vallend onder de werkingssfeer van de cao taxivervoer die ingezet worden op het aanbestede vervoerscontract." sqref="A11:K11" xr:uid="{6002F566-1D2B-4B6A-BFC1-AAA83E26D725}"/>
    <dataValidation allowBlank="1" showInputMessage="1" showErrorMessage="1" prompt="Geboortedatum van werknemer." sqref="H12" xr:uid="{9E3E9A8A-8862-477B-80BC-EA08931F5BCD}"/>
    <dataValidation allowBlank="1" showInputMessage="1" showErrorMessage="1" prompt="Emailadres van werknemer." sqref="G12" xr:uid="{5B3421BA-01CE-4321-A79C-6DA16BD55E69}"/>
    <dataValidation allowBlank="1" showInputMessage="1" showErrorMessage="1" prompt="Telefoonnummer van werknemer." sqref="F12" xr:uid="{73F6F9B1-A4B6-4EEC-8404-137B99868162}"/>
    <dataValidation allowBlank="1" showInputMessage="1" showErrorMessage="1" prompt="Woonplaats van werknemer." sqref="E12" xr:uid="{52F54725-A69D-4EA5-A408-58C2AD7FEC51}"/>
    <dataValidation allowBlank="1" showInputMessage="1" showErrorMessage="1" prompt="Postcode van werknemer." sqref="D12" xr:uid="{9B92F607-7DA9-4CEF-8139-BC2FA3F08AAA}"/>
    <dataValidation allowBlank="1" showInputMessage="1" showErrorMessage="1" prompt="Adres van werknemer." sqref="C12" xr:uid="{E0258AB1-E694-43EC-B073-AC632943E440}"/>
    <dataValidation allowBlank="1" showInputMessage="1" showErrorMessage="1" prompt="Achternaam van werknemer." sqref="B12" xr:uid="{98557433-2B7A-4F42-B874-0F3F04B9D4BE}"/>
    <dataValidation allowBlank="1" showInputMessage="1" showErrorMessage="1" prompt="Voorletters van werknemer." sqref="A12" xr:uid="{C71F2850-7B35-4114-8838-13B9D8BB390F}"/>
    <dataValidation allowBlank="1" showInputMessage="1" showErrorMessage="1" prompt="Laatstverdiende bruto uurloon zoals deze van toepassing was op de publicatiedatum van deze aanbesteding conform de laatst verkregen loonstrook." sqref="T12" xr:uid="{6335344D-BA87-484F-A463-972BF1269D96}"/>
    <dataValidation allowBlank="1" showInputMessage="1" showErrorMessage="1" prompt="De functie van de werknemer." sqref="S12" xr:uid="{DF1C2884-AED2-42C2-8BDF-9B1F81B8396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F333A3E7-BEE2-4D0B-8D70-989FB9C4DEF6}"/>
    <dataValidation allowBlank="1" showInputMessage="1" showErrorMessage="1" prompt="Het aantal jaren welke relevant zijn voor het vaststellen van de transitievergoeding." sqref="Q12" xr:uid="{ED826FE7-E030-477E-8FB9-2B27AAB910A0}"/>
    <dataValidation allowBlank="1" showInputMessage="1" showErrorMessage="1" prompt="Aantal arbeidsovereenkomsten bij bepaalde tijd." sqref="P12" xr:uid="{47CB31B5-004B-4AEE-9005-FDB4414C3C6B}"/>
    <dataValidation allowBlank="1" showInputMessage="1" showErrorMessage="1" prompt="Eindatum van de arbeidsovereenkomst bij een contract voor bepaalde tijd." sqref="O12" xr:uid="{7F297A50-A5CA-434E-BF83-E0026F51A6DE}"/>
    <dataValidation allowBlank="1" showInputMessage="1" showErrorMessage="1" prompt="Duur van het dienstverband: Bepaalde tijd of onbepaalde tijd." sqref="N12" xr:uid="{79713EF2-D704-400E-A083-009B36C7A02D}"/>
    <dataValidation allowBlank="1" showInputMessage="1" showErrorMessage="1" prompt="Aantal vakantiedagen, conform de laatste loonstrook of laatste vakantiekaart." sqref="M12" xr:uid="{638A3240-EC3E-4DA3-A070-499C74FE34F4}"/>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FF6BDF6-066B-4745-A366-7E25994A3572}"/>
    <dataValidation allowBlank="1" showInputMessage="1" showErrorMessage="1" prompt="Gemiddeld aantal gewerkte uren (inclusief betaald verlof en ziekte) in de referte periode van 3 kalendermaanden direct voorafgaand aan de publicatiedatum van de aanbesteding." sqref="I12" xr:uid="{1D3DFCFA-10AA-46A7-819D-2F85861B44CA}"/>
    <dataValidation allowBlank="1" showInputMessage="1" showErrorMessage="1" prompt="Standplaats zijnde het vestigingsadres." sqref="U12:V12" xr:uid="{77FE1489-7C59-4482-A69C-5D5FF7D5543B}"/>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274DAFC-C8D0-4E29-ABB4-AA5EC2BC921B}"/>
  </dataValidations>
  <pageMargins left="0.7" right="0.7" top="0.75" bottom="0.75" header="0.3" footer="0.3"/>
  <pageSetup paperSize="9" scale="2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AD369-7266-4724-9528-460B53AF2AC9}">
  <sheetPr>
    <pageSetUpPr fitToPage="1"/>
  </sheetPr>
  <dimension ref="A1:V22"/>
  <sheetViews>
    <sheetView view="pageBreakPreview" topLeftCell="I5" zoomScale="80" zoomScaleNormal="70" zoomScaleSheetLayoutView="80" workbookViewId="0">
      <selection activeCell="W12" sqref="W1:AD1048576"/>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132</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v>62957317</v>
      </c>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8"/>
      <c r="B13" s="18"/>
      <c r="C13" s="18"/>
      <c r="D13" s="40"/>
      <c r="E13" s="18"/>
      <c r="F13" s="118"/>
      <c r="G13" s="119"/>
      <c r="H13" s="101"/>
      <c r="I13" s="21">
        <v>173.33</v>
      </c>
      <c r="J13" s="40" t="s">
        <v>44</v>
      </c>
      <c r="K13" s="120">
        <v>0.4</v>
      </c>
      <c r="L13" s="103" t="s">
        <v>133</v>
      </c>
      <c r="M13" s="40">
        <v>25</v>
      </c>
      <c r="N13" s="101" t="s">
        <v>68</v>
      </c>
      <c r="O13" s="101"/>
      <c r="P13" s="40"/>
      <c r="Q13" s="40">
        <v>12</v>
      </c>
      <c r="R13" s="91">
        <v>41502</v>
      </c>
      <c r="S13" s="18" t="s">
        <v>38</v>
      </c>
      <c r="T13" s="95">
        <v>20.43</v>
      </c>
      <c r="U13" s="40" t="s">
        <v>134</v>
      </c>
      <c r="V13" s="40"/>
    </row>
    <row r="14" spans="1:22" x14ac:dyDescent="0.25">
      <c r="A14" s="18"/>
      <c r="B14" s="18"/>
      <c r="C14" s="121"/>
      <c r="D14" s="40"/>
      <c r="E14" s="76"/>
      <c r="F14" s="118"/>
      <c r="G14" s="122"/>
      <c r="H14" s="101"/>
      <c r="I14" s="21">
        <v>143.55000000000001</v>
      </c>
      <c r="J14" s="40" t="s">
        <v>44</v>
      </c>
      <c r="K14" s="120">
        <v>0.3</v>
      </c>
      <c r="L14" s="103" t="s">
        <v>133</v>
      </c>
      <c r="M14" s="40">
        <v>25</v>
      </c>
      <c r="N14" s="101" t="s">
        <v>68</v>
      </c>
      <c r="O14" s="101"/>
      <c r="P14" s="40"/>
      <c r="Q14" s="40">
        <v>11</v>
      </c>
      <c r="R14" s="123">
        <v>41911</v>
      </c>
      <c r="S14" s="18" t="s">
        <v>38</v>
      </c>
      <c r="T14" s="95">
        <v>17.21</v>
      </c>
      <c r="U14" s="104" t="s">
        <v>134</v>
      </c>
      <c r="V14" s="40"/>
    </row>
    <row r="15" spans="1:22" x14ac:dyDescent="0.25">
      <c r="A15" s="18"/>
      <c r="B15" s="124"/>
      <c r="C15" s="124"/>
      <c r="D15" s="77"/>
      <c r="E15" s="124"/>
      <c r="F15" s="125"/>
      <c r="G15" s="126"/>
      <c r="H15" s="101"/>
      <c r="I15" s="21">
        <v>124.19</v>
      </c>
      <c r="J15" s="40" t="s">
        <v>44</v>
      </c>
      <c r="K15" s="120">
        <v>0.5</v>
      </c>
      <c r="L15" s="103" t="s">
        <v>133</v>
      </c>
      <c r="M15" s="40">
        <v>25</v>
      </c>
      <c r="N15" s="101" t="s">
        <v>68</v>
      </c>
      <c r="O15" s="101"/>
      <c r="P15" s="40"/>
      <c r="Q15" s="40">
        <v>10</v>
      </c>
      <c r="R15" s="91">
        <v>42186</v>
      </c>
      <c r="S15" s="18" t="s">
        <v>38</v>
      </c>
      <c r="T15" s="95">
        <v>17.21</v>
      </c>
      <c r="U15" s="104" t="s">
        <v>135</v>
      </c>
      <c r="V15" s="40"/>
    </row>
    <row r="16" spans="1:22" x14ac:dyDescent="0.25">
      <c r="A16" s="18"/>
      <c r="B16" s="127"/>
      <c r="C16" s="127"/>
      <c r="D16" s="40"/>
      <c r="E16" s="127"/>
      <c r="F16" s="128"/>
      <c r="G16" s="133"/>
      <c r="H16" s="130"/>
      <c r="I16" s="18">
        <v>146.46</v>
      </c>
      <c r="J16" s="40" t="s">
        <v>44</v>
      </c>
      <c r="K16" s="120">
        <v>0.3</v>
      </c>
      <c r="L16" s="103" t="s">
        <v>133</v>
      </c>
      <c r="M16" s="40">
        <v>25</v>
      </c>
      <c r="N16" s="101" t="s">
        <v>68</v>
      </c>
      <c r="O16" s="101"/>
      <c r="P16" s="40"/>
      <c r="Q16" s="40">
        <v>9</v>
      </c>
      <c r="R16" s="131">
        <v>42513</v>
      </c>
      <c r="S16" s="18" t="s">
        <v>38</v>
      </c>
      <c r="T16" s="134">
        <v>17.21</v>
      </c>
      <c r="U16" s="104" t="s">
        <v>134</v>
      </c>
      <c r="V16" s="40"/>
    </row>
    <row r="17" spans="1:22" x14ac:dyDescent="0.25">
      <c r="A17" s="18"/>
      <c r="B17" s="18"/>
      <c r="C17" s="18"/>
      <c r="D17" s="77"/>
      <c r="E17" s="76"/>
      <c r="F17" s="118"/>
      <c r="G17" s="126"/>
      <c r="H17" s="101"/>
      <c r="I17" s="21">
        <v>148.63999999999999</v>
      </c>
      <c r="J17" s="40" t="s">
        <v>44</v>
      </c>
      <c r="K17" s="120">
        <v>0.4</v>
      </c>
      <c r="L17" s="103" t="s">
        <v>133</v>
      </c>
      <c r="M17" s="40">
        <v>25</v>
      </c>
      <c r="N17" s="101" t="s">
        <v>68</v>
      </c>
      <c r="O17" s="101"/>
      <c r="P17" s="40"/>
      <c r="Q17" s="40">
        <v>9</v>
      </c>
      <c r="R17" s="91">
        <v>42583</v>
      </c>
      <c r="S17" s="18" t="s">
        <v>38</v>
      </c>
      <c r="T17" s="95">
        <v>17.21</v>
      </c>
      <c r="U17" s="40" t="s">
        <v>134</v>
      </c>
      <c r="V17" s="40"/>
    </row>
    <row r="18" spans="1:22" x14ac:dyDescent="0.25">
      <c r="A18" s="18"/>
      <c r="B18" s="18"/>
      <c r="C18" s="18"/>
      <c r="D18" s="40"/>
      <c r="E18" s="18"/>
      <c r="F18" s="118"/>
      <c r="G18" s="135"/>
      <c r="H18" s="101"/>
      <c r="I18" s="18">
        <v>159.41999999999999</v>
      </c>
      <c r="J18" s="40" t="s">
        <v>44</v>
      </c>
      <c r="K18" s="120">
        <v>0.3</v>
      </c>
      <c r="L18" s="103" t="s">
        <v>133</v>
      </c>
      <c r="M18" s="40">
        <v>23</v>
      </c>
      <c r="N18" s="101" t="s">
        <v>68</v>
      </c>
      <c r="O18" s="101"/>
      <c r="P18" s="40"/>
      <c r="Q18" s="40">
        <v>8</v>
      </c>
      <c r="R18" s="101">
        <v>42982</v>
      </c>
      <c r="S18" s="18" t="s">
        <v>137</v>
      </c>
      <c r="T18" s="134">
        <v>17.47</v>
      </c>
      <c r="U18" s="104" t="s">
        <v>135</v>
      </c>
      <c r="V18" s="40"/>
    </row>
    <row r="19" spans="1:22" x14ac:dyDescent="0.25">
      <c r="A19" s="18"/>
      <c r="B19" s="132"/>
      <c r="C19" s="132"/>
      <c r="D19" s="40"/>
      <c r="E19" s="124"/>
      <c r="F19" s="125"/>
      <c r="G19" s="119"/>
      <c r="H19" s="101"/>
      <c r="I19" s="18">
        <v>125.23</v>
      </c>
      <c r="J19" s="40" t="s">
        <v>44</v>
      </c>
      <c r="K19" s="120">
        <v>0.25</v>
      </c>
      <c r="L19" s="103" t="s">
        <v>133</v>
      </c>
      <c r="M19" s="40">
        <v>25</v>
      </c>
      <c r="N19" s="101" t="s">
        <v>68</v>
      </c>
      <c r="O19" s="101"/>
      <c r="P19" s="40"/>
      <c r="Q19" s="40">
        <v>10</v>
      </c>
      <c r="R19" s="91">
        <v>43302</v>
      </c>
      <c r="S19" s="18" t="s">
        <v>38</v>
      </c>
      <c r="T19" s="134">
        <v>17.21</v>
      </c>
      <c r="U19" s="104" t="s">
        <v>134</v>
      </c>
      <c r="V19" s="40"/>
    </row>
    <row r="20" spans="1:22" x14ac:dyDescent="0.25">
      <c r="A20" s="18"/>
      <c r="B20" s="18"/>
      <c r="C20" s="18"/>
      <c r="D20" s="77"/>
      <c r="E20" s="76"/>
      <c r="F20" s="118"/>
      <c r="G20" s="129"/>
      <c r="H20" s="101"/>
      <c r="I20" s="21">
        <v>159.52000000000001</v>
      </c>
      <c r="J20" s="40" t="s">
        <v>44</v>
      </c>
      <c r="K20" s="120">
        <v>0.38</v>
      </c>
      <c r="L20" s="103" t="s">
        <v>133</v>
      </c>
      <c r="M20" s="40">
        <v>23</v>
      </c>
      <c r="N20" s="101" t="s">
        <v>68</v>
      </c>
      <c r="O20" s="101"/>
      <c r="P20" s="40"/>
      <c r="Q20" s="40">
        <v>7</v>
      </c>
      <c r="R20" s="101">
        <v>43424</v>
      </c>
      <c r="S20" s="18" t="s">
        <v>38</v>
      </c>
      <c r="T20" s="95">
        <v>16.260000000000002</v>
      </c>
      <c r="U20" s="40" t="s">
        <v>134</v>
      </c>
      <c r="V20" s="40"/>
    </row>
    <row r="21" spans="1:22" x14ac:dyDescent="0.25">
      <c r="A21" s="18"/>
      <c r="B21" s="18"/>
      <c r="C21" s="18"/>
      <c r="D21" s="40"/>
      <c r="E21" s="76"/>
      <c r="F21" s="118"/>
      <c r="G21" s="119"/>
      <c r="H21" s="101"/>
      <c r="I21" s="21">
        <v>173.33</v>
      </c>
      <c r="J21" s="40" t="s">
        <v>44</v>
      </c>
      <c r="K21" s="120">
        <v>0.35</v>
      </c>
      <c r="L21" s="103" t="s">
        <v>133</v>
      </c>
      <c r="M21" s="40">
        <v>25</v>
      </c>
      <c r="N21" s="101" t="s">
        <v>68</v>
      </c>
      <c r="O21" s="101"/>
      <c r="P21" s="40"/>
      <c r="Q21" s="40">
        <v>6</v>
      </c>
      <c r="R21" s="91">
        <v>43556</v>
      </c>
      <c r="S21" s="18" t="s">
        <v>38</v>
      </c>
      <c r="T21" s="95">
        <v>16.899999999999999</v>
      </c>
      <c r="U21" s="40" t="s">
        <v>135</v>
      </c>
      <c r="V21" s="40"/>
    </row>
    <row r="22" spans="1:22" ht="16.5" customHeight="1" x14ac:dyDescent="0.25">
      <c r="A22" s="18"/>
      <c r="B22" s="132"/>
      <c r="C22" s="132"/>
      <c r="D22" s="77"/>
      <c r="E22" s="132"/>
      <c r="F22" s="125"/>
      <c r="G22" s="126"/>
      <c r="H22" s="101"/>
      <c r="I22" s="21">
        <v>150.81</v>
      </c>
      <c r="J22" s="40" t="s">
        <v>44</v>
      </c>
      <c r="K22" s="120">
        <v>0.5</v>
      </c>
      <c r="L22" s="103" t="s">
        <v>133</v>
      </c>
      <c r="M22" s="40">
        <v>25</v>
      </c>
      <c r="N22" s="101" t="s">
        <v>68</v>
      </c>
      <c r="O22" s="101"/>
      <c r="P22" s="40"/>
      <c r="Q22" s="40">
        <v>6</v>
      </c>
      <c r="R22" s="91">
        <v>43617</v>
      </c>
      <c r="S22" s="18" t="s">
        <v>38</v>
      </c>
      <c r="T22" s="95">
        <v>17.21</v>
      </c>
      <c r="U22" s="40" t="s">
        <v>134</v>
      </c>
      <c r="V22" s="40"/>
    </row>
  </sheetData>
  <autoFilter ref="A12:V22" xr:uid="{496FCD4A-2103-4D41-B7AE-B7CC81C57767}"/>
  <sortState xmlns:xlrd2="http://schemas.microsoft.com/office/spreadsheetml/2017/richdata2" ref="A13:V22">
    <sortCondition ref="R13:R22"/>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8" type="noConversion"/>
  <conditionalFormatting sqref="B13:B22">
    <cfRule type="duplicateValues" dxfId="25" priority="38"/>
  </conditionalFormatting>
  <dataValidations xWindow="68" yWindow="528" count="22">
    <dataValidation type="list" allowBlank="1" showInputMessage="1" showErrorMessage="1" sqref="C10:V10" xr:uid="{365B92E0-93E6-477A-80E8-FB428E6C02BF}">
      <formula1>#REF!</formula1>
    </dataValidation>
    <dataValidation allowBlank="1" showInputMessage="1" showErrorMessage="1" prompt="Werknemers of uitzendkrachten al dan niet vallend onder de werkingssfeer van de cao taxivervoer die ingezet worden op het aanbestede vervoerscontract." sqref="A11:K11" xr:uid="{ECE913AB-D2D7-440F-9E56-0CDBA7600127}"/>
    <dataValidation allowBlank="1" showInputMessage="1" showErrorMessage="1" prompt="Geboortedatum van werknemer." sqref="H12" xr:uid="{BDF0F154-5A12-4F05-98EA-2E9B41F74D2B}"/>
    <dataValidation allowBlank="1" showInputMessage="1" showErrorMessage="1" prompt="Emailadres van werknemer." sqref="G12" xr:uid="{071292D1-21B3-40C2-8755-965BA1B31903}"/>
    <dataValidation allowBlank="1" showInputMessage="1" showErrorMessage="1" prompt="Telefoonnummer van werknemer." sqref="F12" xr:uid="{9A8B0E84-FD4D-456E-BF74-492A388E0B48}"/>
    <dataValidation allowBlank="1" showInputMessage="1" showErrorMessage="1" prompt="Woonplaats van werknemer." sqref="E12" xr:uid="{BD0F3F1E-4D16-4AA9-9EBE-2AFDE72561F5}"/>
    <dataValidation allowBlank="1" showInputMessage="1" showErrorMessage="1" prompt="Postcode van werknemer." sqref="D12" xr:uid="{B0DAEBC8-A930-4087-BD13-BB064AB7F954}"/>
    <dataValidation allowBlank="1" showInputMessage="1" showErrorMessage="1" prompt="Adres van werknemer." sqref="C12" xr:uid="{39F848AC-F81D-4F29-89BA-95CB1EC33E98}"/>
    <dataValidation allowBlank="1" showInputMessage="1" showErrorMessage="1" prompt="Achternaam van werknemer." sqref="B12" xr:uid="{66238D6B-7AAC-4322-80D7-21ECFC800E10}"/>
    <dataValidation allowBlank="1" showInputMessage="1" showErrorMessage="1" prompt="Voorletters van werknemer." sqref="A12" xr:uid="{F695C313-5A94-4BE1-B80F-52FC43187299}"/>
    <dataValidation allowBlank="1" showInputMessage="1" showErrorMessage="1" prompt="Laatstverdiende bruto uurloon zoals deze van toepassing was op de publicatiedatum van deze aanbesteding conform de laatst verkregen loonstrook." sqref="T12" xr:uid="{5B1BE8AE-5DE6-42ED-A4FF-0A74211E4638}"/>
    <dataValidation allowBlank="1" showInputMessage="1" showErrorMessage="1" prompt="De functie van de werknemer." sqref="S12" xr:uid="{58EE208C-045C-43CD-B2B9-82EB2C3B5DC9}"/>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A04FE60-2DED-4A70-A70A-F920FD3562EA}"/>
    <dataValidation allowBlank="1" showInputMessage="1" showErrorMessage="1" prompt="Het aantal jaren welke relevant zijn voor het vaststellen van de transitievergoeding." sqref="Q12" xr:uid="{BB935F6C-DA94-489B-ADDA-B42762AE8D52}"/>
    <dataValidation allowBlank="1" showInputMessage="1" showErrorMessage="1" prompt="Aantal arbeidsovereenkomsten bij bepaalde tijd." sqref="P12" xr:uid="{360222B5-5254-4C9B-AD2F-E3A0A83F14B0}"/>
    <dataValidation allowBlank="1" showInputMessage="1" showErrorMessage="1" prompt="Eindatum van de arbeidsovereenkomst bij een contract voor bepaalde tijd." sqref="O12" xr:uid="{5E755845-55BA-49E4-9743-6D2E80819B75}"/>
    <dataValidation allowBlank="1" showInputMessage="1" showErrorMessage="1" prompt="Duur van het dienstverband: Bepaalde tijd of onbepaalde tijd." sqref="N12" xr:uid="{C2385A7A-5AFF-4B70-8754-D8F9A6DC22A8}"/>
    <dataValidation allowBlank="1" showInputMessage="1" showErrorMessage="1" prompt="Aantal vakantiedagen, conform de laatste loonstrook of laatste vakantiekaart." sqref="M12" xr:uid="{1953C9A6-AB90-42AF-B102-262A13D42EBD}"/>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9AC486A-0C77-48F0-BFE3-2CC60BA9123F}"/>
    <dataValidation allowBlank="1" showInputMessage="1" showErrorMessage="1" prompt="Gemiddeld aantal gewerkte uren (inclusief betaald verlof en ziekte) in de referte periode van 3 kalendermaanden direct voorafgaand aan de publicatiedatum van de aanbesteding." sqref="I12" xr:uid="{3F04180F-1205-4FA8-A28A-7F946FBD82F0}"/>
    <dataValidation allowBlank="1" showInputMessage="1" showErrorMessage="1" prompt="Standplaats zijnde het vestigingsadres." sqref="U12:V12" xr:uid="{757033CC-3DC4-42E1-9561-26787D1F0A5C}"/>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0D9E9C5-73BD-4ED9-8100-5D0857388DCF}"/>
  </dataValidations>
  <pageMargins left="0.7" right="0.7" top="0.75" bottom="0.75" header="0.3" footer="0.3"/>
  <pageSetup paperSize="9" scale="2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801E-9A9F-4AF3-B361-2B4CBF3A086E}">
  <sheetPr>
    <pageSetUpPr fitToPage="1"/>
  </sheetPr>
  <dimension ref="A1:V27"/>
  <sheetViews>
    <sheetView view="pageBreakPreview" topLeftCell="I6" zoomScale="80" zoomScaleNormal="70" zoomScaleSheetLayoutView="80" workbookViewId="0">
      <selection activeCell="G42" sqref="G42"/>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221</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2"/>
      <c r="B13" s="12"/>
      <c r="C13" s="12"/>
      <c r="D13" s="12"/>
      <c r="E13" s="12"/>
      <c r="F13" s="12"/>
      <c r="G13" s="12"/>
      <c r="H13" s="34"/>
      <c r="I13" s="94">
        <v>20</v>
      </c>
      <c r="J13" s="12" t="s">
        <v>82</v>
      </c>
      <c r="K13" s="12">
        <v>80</v>
      </c>
      <c r="L13" s="12"/>
      <c r="M13" s="12">
        <v>25</v>
      </c>
      <c r="N13" s="12" t="s">
        <v>68</v>
      </c>
      <c r="O13" s="12"/>
      <c r="P13" s="40"/>
      <c r="Q13" s="40"/>
      <c r="R13" s="31">
        <v>42217</v>
      </c>
      <c r="S13" s="18" t="s">
        <v>38</v>
      </c>
      <c r="T13" s="264">
        <v>17.21</v>
      </c>
      <c r="U13" s="104"/>
      <c r="V13" s="40"/>
    </row>
    <row r="14" spans="1:22" x14ac:dyDescent="0.25">
      <c r="A14" s="12"/>
      <c r="B14" s="12"/>
      <c r="C14" s="12"/>
      <c r="D14" s="12"/>
      <c r="E14" s="12"/>
      <c r="F14" s="12"/>
      <c r="G14" s="12"/>
      <c r="H14" s="34"/>
      <c r="I14" s="94">
        <v>138.66</v>
      </c>
      <c r="J14" s="12" t="s">
        <v>82</v>
      </c>
      <c r="K14" s="12">
        <v>30</v>
      </c>
      <c r="L14" s="12"/>
      <c r="M14" s="12">
        <v>25</v>
      </c>
      <c r="N14" s="12" t="s">
        <v>68</v>
      </c>
      <c r="O14" s="12"/>
      <c r="P14" s="12"/>
      <c r="Q14" s="12"/>
      <c r="R14" s="34">
        <v>42736</v>
      </c>
      <c r="S14" s="18" t="s">
        <v>38</v>
      </c>
      <c r="T14" s="264">
        <v>17.21</v>
      </c>
      <c r="U14" s="12"/>
      <c r="V14" s="12"/>
    </row>
    <row r="15" spans="1:22" x14ac:dyDescent="0.25">
      <c r="A15" s="12"/>
      <c r="B15" s="12"/>
      <c r="C15" s="12"/>
      <c r="D15" s="12"/>
      <c r="E15" s="12"/>
      <c r="F15" s="12"/>
      <c r="G15" s="12"/>
      <c r="H15" s="34"/>
      <c r="I15" s="94">
        <v>40</v>
      </c>
      <c r="J15" s="12" t="s">
        <v>82</v>
      </c>
      <c r="K15" s="12">
        <v>80</v>
      </c>
      <c r="L15" s="12"/>
      <c r="M15" s="12">
        <v>25</v>
      </c>
      <c r="N15" s="12" t="s">
        <v>68</v>
      </c>
      <c r="O15" s="12"/>
      <c r="P15" s="40"/>
      <c r="Q15" s="40"/>
      <c r="R15" s="31">
        <v>42897</v>
      </c>
      <c r="S15" s="18" t="s">
        <v>38</v>
      </c>
      <c r="T15" s="264">
        <v>17.21</v>
      </c>
      <c r="U15" s="40"/>
      <c r="V15" s="40"/>
    </row>
    <row r="16" spans="1:22" x14ac:dyDescent="0.25">
      <c r="A16" s="12"/>
      <c r="B16" s="12"/>
      <c r="C16" s="12"/>
      <c r="D16" s="12"/>
      <c r="E16" s="12"/>
      <c r="F16" s="12"/>
      <c r="G16" s="12"/>
      <c r="H16" s="34"/>
      <c r="I16" s="94">
        <v>121.33</v>
      </c>
      <c r="J16" s="12" t="s">
        <v>82</v>
      </c>
      <c r="K16" s="12">
        <v>40</v>
      </c>
      <c r="L16" s="12"/>
      <c r="M16" s="12">
        <v>23</v>
      </c>
      <c r="N16" s="12" t="s">
        <v>68</v>
      </c>
      <c r="O16" s="12"/>
      <c r="P16" s="40">
        <v>3</v>
      </c>
      <c r="Q16" s="40"/>
      <c r="R16" s="34">
        <v>43221</v>
      </c>
      <c r="S16" s="18" t="s">
        <v>38</v>
      </c>
      <c r="T16" s="264">
        <v>16.260000000000002</v>
      </c>
      <c r="U16" s="40"/>
      <c r="V16" s="40"/>
    </row>
    <row r="17" spans="1:22" x14ac:dyDescent="0.25">
      <c r="A17" s="12"/>
      <c r="B17" s="12"/>
      <c r="C17" s="12"/>
      <c r="D17" s="12"/>
      <c r="E17" s="12"/>
      <c r="F17" s="12"/>
      <c r="G17" s="12"/>
      <c r="H17" s="34"/>
      <c r="I17" s="94">
        <v>138.66</v>
      </c>
      <c r="J17" s="12" t="s">
        <v>82</v>
      </c>
      <c r="K17" s="12">
        <v>30</v>
      </c>
      <c r="L17" s="12"/>
      <c r="M17" s="12">
        <v>23</v>
      </c>
      <c r="N17" s="12" t="s">
        <v>68</v>
      </c>
      <c r="O17" s="12"/>
      <c r="P17" s="40">
        <v>1</v>
      </c>
      <c r="Q17" s="40"/>
      <c r="R17" s="34">
        <v>43678</v>
      </c>
      <c r="S17" s="18" t="s">
        <v>38</v>
      </c>
      <c r="T17" s="264">
        <v>16.899999999999999</v>
      </c>
      <c r="U17" s="40"/>
      <c r="V17" s="40"/>
    </row>
    <row r="18" spans="1:22" x14ac:dyDescent="0.25">
      <c r="A18" s="12"/>
      <c r="B18" s="12"/>
      <c r="C18" s="12"/>
      <c r="D18" s="12"/>
      <c r="E18" s="12"/>
      <c r="F18" s="12"/>
      <c r="G18" s="12"/>
      <c r="H18" s="34"/>
      <c r="I18" s="94">
        <v>130</v>
      </c>
      <c r="J18" s="12" t="s">
        <v>82</v>
      </c>
      <c r="K18" s="12">
        <v>40</v>
      </c>
      <c r="L18" s="12"/>
      <c r="M18" s="12">
        <v>23</v>
      </c>
      <c r="N18" s="12" t="s">
        <v>68</v>
      </c>
      <c r="O18" s="12"/>
      <c r="P18" s="40">
        <v>3</v>
      </c>
      <c r="Q18" s="40"/>
      <c r="R18" s="34">
        <v>43678</v>
      </c>
      <c r="S18" s="18" t="s">
        <v>38</v>
      </c>
      <c r="T18" s="264">
        <v>17.21</v>
      </c>
      <c r="U18" s="40"/>
      <c r="V18" s="40"/>
    </row>
    <row r="19" spans="1:22" x14ac:dyDescent="0.25">
      <c r="A19" s="12"/>
      <c r="B19" s="12"/>
      <c r="C19" s="12"/>
      <c r="D19" s="12"/>
      <c r="E19" s="12"/>
      <c r="F19" s="12"/>
      <c r="G19" s="12"/>
      <c r="H19" s="34"/>
      <c r="I19" s="94">
        <v>138.66</v>
      </c>
      <c r="J19" s="12" t="s">
        <v>82</v>
      </c>
      <c r="K19" s="12">
        <v>30</v>
      </c>
      <c r="L19" s="12"/>
      <c r="M19" s="12">
        <v>23</v>
      </c>
      <c r="N19" s="12" t="s">
        <v>68</v>
      </c>
      <c r="O19" s="12"/>
      <c r="P19" s="40"/>
      <c r="Q19" s="40"/>
      <c r="R19" s="34">
        <v>43800</v>
      </c>
      <c r="S19" s="18" t="s">
        <v>38</v>
      </c>
      <c r="T19" s="264">
        <v>16.579999999999998</v>
      </c>
      <c r="U19" s="40"/>
      <c r="V19" s="40"/>
    </row>
    <row r="20" spans="1:22" x14ac:dyDescent="0.25">
      <c r="A20" s="12"/>
      <c r="B20" s="12"/>
      <c r="C20" s="12"/>
      <c r="D20" s="12"/>
      <c r="E20" s="12"/>
      <c r="F20" s="12"/>
      <c r="G20" s="12"/>
      <c r="H20" s="34"/>
      <c r="I20" s="94">
        <v>173.33</v>
      </c>
      <c r="J20" s="12" t="s">
        <v>82</v>
      </c>
      <c r="K20" s="12">
        <v>30</v>
      </c>
      <c r="L20" s="12"/>
      <c r="M20" s="12">
        <v>26</v>
      </c>
      <c r="N20" s="12" t="s">
        <v>68</v>
      </c>
      <c r="O20" s="12"/>
      <c r="P20" s="40">
        <v>2</v>
      </c>
      <c r="Q20" s="40"/>
      <c r="R20" s="34">
        <v>43831</v>
      </c>
      <c r="S20" s="18" t="s">
        <v>38</v>
      </c>
      <c r="T20" s="264">
        <v>17.21</v>
      </c>
      <c r="U20" s="104"/>
      <c r="V20" s="40"/>
    </row>
    <row r="21" spans="1:22" x14ac:dyDescent="0.25">
      <c r="A21" s="12"/>
      <c r="B21" s="12"/>
      <c r="C21" s="12"/>
      <c r="D21" s="12"/>
      <c r="E21" s="12"/>
      <c r="F21" s="12"/>
      <c r="G21" s="12"/>
      <c r="H21" s="34"/>
      <c r="I21" s="94">
        <v>151.66999999999999</v>
      </c>
      <c r="J21" s="12" t="s">
        <v>82</v>
      </c>
      <c r="K21" s="12">
        <v>40</v>
      </c>
      <c r="L21" s="12"/>
      <c r="M21" s="12">
        <v>25</v>
      </c>
      <c r="N21" s="12" t="s">
        <v>68</v>
      </c>
      <c r="O21" s="12"/>
      <c r="P21" s="40">
        <v>2</v>
      </c>
      <c r="Q21" s="40"/>
      <c r="R21" s="34">
        <v>43886</v>
      </c>
      <c r="S21" s="18" t="s">
        <v>38</v>
      </c>
      <c r="T21" s="264">
        <v>17.21</v>
      </c>
      <c r="U21" s="104"/>
      <c r="V21" s="40"/>
    </row>
    <row r="22" spans="1:22" x14ac:dyDescent="0.25">
      <c r="A22" s="12"/>
      <c r="B22" s="12"/>
      <c r="C22" s="12"/>
      <c r="D22" s="12"/>
      <c r="E22" s="12"/>
      <c r="F22" s="12"/>
      <c r="G22" s="12"/>
      <c r="H22" s="34"/>
      <c r="I22" s="94">
        <v>120</v>
      </c>
      <c r="J22" s="12" t="s">
        <v>82</v>
      </c>
      <c r="K22" s="12">
        <v>80</v>
      </c>
      <c r="L22" s="12"/>
      <c r="M22" s="12">
        <v>23</v>
      </c>
      <c r="N22" s="12" t="s">
        <v>68</v>
      </c>
      <c r="O22" s="12"/>
      <c r="P22" s="12"/>
      <c r="Q22" s="12"/>
      <c r="R22" s="34">
        <v>44044</v>
      </c>
      <c r="S22" s="18" t="s">
        <v>38</v>
      </c>
      <c r="T22" s="264">
        <v>16.579999999999998</v>
      </c>
      <c r="U22" s="12"/>
      <c r="V22" s="12"/>
    </row>
    <row r="23" spans="1:22" x14ac:dyDescent="0.25">
      <c r="A23" s="12"/>
      <c r="B23" s="12"/>
      <c r="C23" s="12"/>
      <c r="D23" s="12"/>
      <c r="E23" s="12"/>
      <c r="F23" s="12"/>
      <c r="G23" s="12"/>
      <c r="H23" s="34"/>
      <c r="I23" s="94">
        <v>86.66</v>
      </c>
      <c r="J23" s="12" t="s">
        <v>82</v>
      </c>
      <c r="K23" s="12">
        <v>30</v>
      </c>
      <c r="L23" s="12"/>
      <c r="M23" s="12">
        <v>23</v>
      </c>
      <c r="N23" s="12" t="s">
        <v>68</v>
      </c>
      <c r="O23" s="12"/>
      <c r="P23" s="40">
        <v>2</v>
      </c>
      <c r="Q23" s="40"/>
      <c r="R23" s="34">
        <v>44067</v>
      </c>
      <c r="S23" s="18" t="s">
        <v>38</v>
      </c>
      <c r="T23" s="264">
        <v>16.260000000000002</v>
      </c>
      <c r="U23" s="40"/>
      <c r="V23" s="40"/>
    </row>
    <row r="24" spans="1:22" x14ac:dyDescent="0.25">
      <c r="A24" s="12"/>
      <c r="B24" s="12"/>
      <c r="C24" s="12"/>
      <c r="D24" s="12"/>
      <c r="E24" s="12"/>
      <c r="F24" s="12"/>
      <c r="G24" s="12"/>
      <c r="H24" s="34"/>
      <c r="I24" s="94">
        <v>78</v>
      </c>
      <c r="J24" s="12" t="s">
        <v>82</v>
      </c>
      <c r="K24" s="12">
        <v>30</v>
      </c>
      <c r="L24" s="12"/>
      <c r="M24" s="12">
        <v>23</v>
      </c>
      <c r="N24" s="12" t="s">
        <v>68</v>
      </c>
      <c r="O24" s="12"/>
      <c r="P24" s="40"/>
      <c r="Q24" s="40"/>
      <c r="R24" s="34">
        <v>44666</v>
      </c>
      <c r="S24" s="18" t="s">
        <v>38</v>
      </c>
      <c r="T24" s="264">
        <v>15.94</v>
      </c>
      <c r="U24" s="40"/>
      <c r="V24" s="40"/>
    </row>
    <row r="25" spans="1:22" x14ac:dyDescent="0.25">
      <c r="A25" s="12"/>
      <c r="B25" s="12"/>
      <c r="C25" s="12"/>
      <c r="D25" s="12"/>
      <c r="E25" s="12"/>
      <c r="F25" s="12"/>
      <c r="G25" s="12"/>
      <c r="H25" s="34"/>
      <c r="I25" s="94">
        <v>151.66999999999999</v>
      </c>
      <c r="J25" s="12" t="s">
        <v>82</v>
      </c>
      <c r="K25" s="12">
        <v>30</v>
      </c>
      <c r="L25" s="12"/>
      <c r="M25" s="12">
        <v>23</v>
      </c>
      <c r="N25" s="12" t="s">
        <v>68</v>
      </c>
      <c r="O25" s="12"/>
      <c r="P25" s="78"/>
      <c r="Q25" s="78"/>
      <c r="R25" s="34">
        <v>44682</v>
      </c>
      <c r="S25" s="18" t="s">
        <v>38</v>
      </c>
      <c r="T25" s="264">
        <v>15.63</v>
      </c>
      <c r="U25" s="78"/>
      <c r="V25" s="78"/>
    </row>
    <row r="26" spans="1:22" x14ac:dyDescent="0.25">
      <c r="A26" s="12"/>
      <c r="B26" s="12"/>
      <c r="C26" s="12"/>
      <c r="D26" s="12"/>
      <c r="E26" s="12"/>
      <c r="F26" s="12"/>
      <c r="G26" s="12"/>
      <c r="H26" s="34"/>
      <c r="I26" s="94">
        <v>104</v>
      </c>
      <c r="J26" s="12" t="s">
        <v>82</v>
      </c>
      <c r="K26" s="12">
        <v>30</v>
      </c>
      <c r="L26" s="12"/>
      <c r="M26" s="12">
        <v>23</v>
      </c>
      <c r="N26" s="12" t="s">
        <v>68</v>
      </c>
      <c r="O26" s="12"/>
      <c r="P26" s="78"/>
      <c r="Q26" s="109"/>
      <c r="R26" s="34">
        <v>44781</v>
      </c>
      <c r="S26" s="18" t="s">
        <v>38</v>
      </c>
      <c r="T26" s="264">
        <v>15.63</v>
      </c>
      <c r="U26" s="78"/>
      <c r="V26" s="78"/>
    </row>
    <row r="27" spans="1:22" x14ac:dyDescent="0.25">
      <c r="A27" s="12"/>
      <c r="B27" s="12"/>
      <c r="C27" s="12"/>
      <c r="D27" s="12"/>
      <c r="E27" s="12"/>
      <c r="F27" s="12"/>
      <c r="G27" s="12"/>
      <c r="H27" s="34"/>
      <c r="I27" s="94">
        <v>156</v>
      </c>
      <c r="J27" s="12" t="s">
        <v>82</v>
      </c>
      <c r="K27" s="12">
        <v>40</v>
      </c>
      <c r="L27" s="12"/>
      <c r="M27" s="12">
        <v>23</v>
      </c>
      <c r="N27" s="12" t="s">
        <v>68</v>
      </c>
      <c r="O27" s="12"/>
      <c r="P27" s="12"/>
      <c r="Q27" s="12"/>
      <c r="R27" s="34">
        <v>44835</v>
      </c>
      <c r="S27" s="18" t="s">
        <v>38</v>
      </c>
      <c r="T27" s="264">
        <v>15.94</v>
      </c>
      <c r="U27" s="12"/>
      <c r="V27" s="12"/>
    </row>
  </sheetData>
  <autoFilter ref="A12:V27" xr:uid="{496FCD4A-2103-4D41-B7AE-B7CC81C57767}"/>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27">
    <cfRule type="duplicateValues" dxfId="24" priority="59"/>
  </conditionalFormatting>
  <dataValidations count="22">
    <dataValidation type="list" allowBlank="1" showInputMessage="1" showErrorMessage="1" sqref="C10:V10" xr:uid="{57D33235-C273-4160-AE82-B4F0670D2EB8}">
      <formula1>#REF!</formula1>
    </dataValidation>
    <dataValidation allowBlank="1" showInputMessage="1" showErrorMessage="1" prompt="Werknemers of uitzendkrachten al dan niet vallend onder de werkingssfeer van de cao taxivervoer die ingezet worden op het aanbestede vervoerscontract." sqref="A11:K11" xr:uid="{08715423-4CAC-439E-9653-C587EFAB7BF5}"/>
    <dataValidation allowBlank="1" showInputMessage="1" showErrorMessage="1" prompt="Geboortedatum van werknemer." sqref="H12" xr:uid="{F322EB64-1413-4C3C-9F5E-8AA5BA4C35A6}"/>
    <dataValidation allowBlank="1" showInputMessage="1" showErrorMessage="1" prompt="Emailadres van werknemer." sqref="G12" xr:uid="{FCD76CA0-5815-4047-AF0D-C5DB2753E0E6}"/>
    <dataValidation allowBlank="1" showInputMessage="1" showErrorMessage="1" prompt="Telefoonnummer van werknemer." sqref="F12" xr:uid="{08A3C1E6-0477-425D-AECF-2D0B738AD375}"/>
    <dataValidation allowBlank="1" showInputMessage="1" showErrorMessage="1" prompt="Woonplaats van werknemer." sqref="E12" xr:uid="{798EE065-C2FF-4906-A324-41E337C1A35C}"/>
    <dataValidation allowBlank="1" showInputMessage="1" showErrorMessage="1" prompt="Postcode van werknemer." sqref="D12" xr:uid="{9A40EE72-86F5-4685-A93E-DDADB39D3CC5}"/>
    <dataValidation allowBlank="1" showInputMessage="1" showErrorMessage="1" prompt="Adres van werknemer." sqref="C12" xr:uid="{E9A040DD-E675-4BFA-AA36-F30F395B7145}"/>
    <dataValidation allowBlank="1" showInputMessage="1" showErrorMessage="1" prompt="Achternaam van werknemer." sqref="B12" xr:uid="{E734E26E-419E-450B-9A23-44E685E74818}"/>
    <dataValidation allowBlank="1" showInputMessage="1" showErrorMessage="1" prompt="Voorletters van werknemer." sqref="A12" xr:uid="{5B2A086F-DA40-4BB8-917B-7503E6D228EE}"/>
    <dataValidation allowBlank="1" showInputMessage="1" showErrorMessage="1" prompt="Laatstverdiende bruto uurloon zoals deze van toepassing was op de publicatiedatum van deze aanbesteding conform de laatst verkregen loonstrook." sqref="T12" xr:uid="{B13B058F-784A-47ED-87D3-801F44E2A8BD}"/>
    <dataValidation allowBlank="1" showInputMessage="1" showErrorMessage="1" prompt="De functie van de werknemer." sqref="S12" xr:uid="{3BC60454-5890-471E-A82A-CCD307F61B7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175513B-E8A6-4C74-B5A1-7A527F867470}"/>
    <dataValidation allowBlank="1" showInputMessage="1" showErrorMessage="1" prompt="Het aantal jaren welke relevant zijn voor het vaststellen van de transitievergoeding." sqref="Q12" xr:uid="{90066C6A-BC25-4FDB-9D5C-3A23ADA13A5E}"/>
    <dataValidation allowBlank="1" showInputMessage="1" showErrorMessage="1" prompt="Aantal arbeidsovereenkomsten bij bepaalde tijd." sqref="P12" xr:uid="{3F11F51A-FABA-4298-BD38-C421E40CB59F}"/>
    <dataValidation allowBlank="1" showInputMessage="1" showErrorMessage="1" prompt="Eindatum van de arbeidsovereenkomst bij een contract voor bepaalde tijd." sqref="O12" xr:uid="{6EF94338-C82F-4E21-BC09-F2A928F1A606}"/>
    <dataValidation allowBlank="1" showInputMessage="1" showErrorMessage="1" prompt="Duur van het dienstverband: Bepaalde tijd of onbepaalde tijd." sqref="N12" xr:uid="{0BAA5242-7525-403E-B2EF-0A1FD8D4E797}"/>
    <dataValidation allowBlank="1" showInputMessage="1" showErrorMessage="1" prompt="Aantal vakantiedagen, conform de laatste loonstrook of laatste vakantiekaart." sqref="M12" xr:uid="{065EAC89-7B3D-487B-B198-059AFB2B947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38E50BE-5244-4BA3-BFFD-E7240DE51D0B}"/>
    <dataValidation allowBlank="1" showInputMessage="1" showErrorMessage="1" prompt="Gemiddeld aantal gewerkte uren (inclusief betaald verlof en ziekte) in de referte periode van 3 kalendermaanden direct voorafgaand aan de publicatiedatum van de aanbesteding." sqref="I12" xr:uid="{1F18D163-447F-4EA5-9DD0-BFC4649F810F}"/>
    <dataValidation allowBlank="1" showInputMessage="1" showErrorMessage="1" prompt="Standplaats zijnde het vestigingsadres." sqref="U12:V12" xr:uid="{37BAF1F1-DA1D-45C1-91A6-00977D1F67E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987D78B-0595-4EDA-97C2-B56357DC9607}"/>
  </dataValidations>
  <pageMargins left="0.7" right="0.7" top="0.75" bottom="0.75" header="0.3" footer="0.3"/>
  <pageSetup paperSize="9" scale="2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49E9-EE3F-4374-A26B-303381D9820D}">
  <sheetPr>
    <pageSetUpPr fitToPage="1"/>
  </sheetPr>
  <dimension ref="A1:V28"/>
  <sheetViews>
    <sheetView view="pageBreakPreview" topLeftCell="I10" zoomScale="80" zoomScaleNormal="70" zoomScaleSheetLayoutView="80" workbookViewId="0">
      <selection activeCell="AJ31" sqref="AJ31"/>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138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2"/>
      <c r="B13" s="18"/>
      <c r="C13" s="12"/>
      <c r="D13" s="12"/>
      <c r="E13" s="12"/>
      <c r="F13" s="12"/>
      <c r="G13" s="12"/>
      <c r="H13" s="34"/>
      <c r="I13" s="12">
        <v>120</v>
      </c>
      <c r="J13" s="40" t="s">
        <v>82</v>
      </c>
      <c r="K13" s="38">
        <v>0.25</v>
      </c>
      <c r="L13" s="103"/>
      <c r="M13" s="12">
        <v>25</v>
      </c>
      <c r="N13" s="12" t="s">
        <v>68</v>
      </c>
      <c r="O13" s="12"/>
      <c r="P13" s="40"/>
      <c r="Q13" s="40"/>
      <c r="R13" s="34">
        <v>41876</v>
      </c>
      <c r="S13" s="12" t="s">
        <v>40</v>
      </c>
      <c r="T13" s="12">
        <v>16.39</v>
      </c>
      <c r="U13" s="104"/>
      <c r="V13" s="40"/>
    </row>
    <row r="14" spans="1:22" x14ac:dyDescent="0.25">
      <c r="A14" s="12"/>
      <c r="B14" s="136"/>
      <c r="C14" s="12"/>
      <c r="D14" s="12"/>
      <c r="E14" s="12"/>
      <c r="F14" s="12"/>
      <c r="G14" s="12"/>
      <c r="H14" s="34"/>
      <c r="I14" s="12">
        <v>173</v>
      </c>
      <c r="J14" s="40" t="s">
        <v>82</v>
      </c>
      <c r="K14" s="38">
        <v>0.5</v>
      </c>
      <c r="L14" s="12"/>
      <c r="M14" s="12">
        <v>25</v>
      </c>
      <c r="N14" s="12" t="s">
        <v>68</v>
      </c>
      <c r="O14" s="34"/>
      <c r="P14" s="12"/>
      <c r="Q14" s="137"/>
      <c r="R14" s="34">
        <v>42289</v>
      </c>
      <c r="S14" s="12" t="s">
        <v>40</v>
      </c>
      <c r="T14" s="12">
        <v>17.21</v>
      </c>
      <c r="U14" s="136"/>
      <c r="V14" s="136"/>
    </row>
    <row r="15" spans="1:22" x14ac:dyDescent="0.25">
      <c r="A15" s="12"/>
      <c r="B15" s="138"/>
      <c r="C15" s="12"/>
      <c r="D15" s="12"/>
      <c r="E15" s="12"/>
      <c r="F15" s="12"/>
      <c r="G15" s="12"/>
      <c r="H15" s="34"/>
      <c r="I15" s="12">
        <v>173</v>
      </c>
      <c r="J15" s="40" t="s">
        <v>82</v>
      </c>
      <c r="K15" s="38">
        <v>0.25</v>
      </c>
      <c r="L15" s="12"/>
      <c r="M15" s="12">
        <v>25</v>
      </c>
      <c r="N15" s="12" t="s">
        <v>68</v>
      </c>
      <c r="O15" s="34"/>
      <c r="P15" s="12"/>
      <c r="Q15" s="137"/>
      <c r="R15" s="34">
        <v>42311</v>
      </c>
      <c r="S15" s="12" t="s">
        <v>40</v>
      </c>
      <c r="T15" s="12">
        <v>17.21</v>
      </c>
      <c r="U15" s="136"/>
      <c r="V15" s="136"/>
    </row>
    <row r="16" spans="1:22" x14ac:dyDescent="0.25">
      <c r="A16" s="12"/>
      <c r="B16" s="139"/>
      <c r="C16" s="12"/>
      <c r="D16" s="12"/>
      <c r="E16" s="12"/>
      <c r="F16" s="12"/>
      <c r="G16" s="12"/>
      <c r="H16" s="34"/>
      <c r="I16" s="12">
        <v>20</v>
      </c>
      <c r="J16" s="40" t="s">
        <v>82</v>
      </c>
      <c r="K16" s="38">
        <v>0.25</v>
      </c>
      <c r="L16" s="12"/>
      <c r="M16" s="12">
        <v>25</v>
      </c>
      <c r="N16" s="12" t="s">
        <v>68</v>
      </c>
      <c r="O16" s="34"/>
      <c r="P16" s="12"/>
      <c r="Q16" s="137"/>
      <c r="R16" s="34">
        <v>42311</v>
      </c>
      <c r="S16" s="12" t="s">
        <v>40</v>
      </c>
      <c r="T16" s="12">
        <v>17.21</v>
      </c>
      <c r="U16" s="136"/>
      <c r="V16" s="136"/>
    </row>
    <row r="17" spans="1:22" x14ac:dyDescent="0.25">
      <c r="A17" s="12"/>
      <c r="B17" s="136"/>
      <c r="C17" s="12"/>
      <c r="D17" s="12"/>
      <c r="E17" s="12"/>
      <c r="F17" s="12"/>
      <c r="G17" s="12"/>
      <c r="H17" s="34"/>
      <c r="I17" s="12">
        <v>160</v>
      </c>
      <c r="J17" s="40" t="s">
        <v>82</v>
      </c>
      <c r="K17" s="38">
        <v>0.25</v>
      </c>
      <c r="L17" s="12"/>
      <c r="M17" s="12">
        <v>25</v>
      </c>
      <c r="N17" s="12" t="s">
        <v>68</v>
      </c>
      <c r="O17" s="34"/>
      <c r="P17" s="12"/>
      <c r="Q17" s="137"/>
      <c r="R17" s="34">
        <v>42548</v>
      </c>
      <c r="S17" s="12" t="s">
        <v>40</v>
      </c>
      <c r="T17" s="12">
        <v>17.21</v>
      </c>
      <c r="U17" s="136"/>
      <c r="V17" s="136"/>
    </row>
    <row r="18" spans="1:22" x14ac:dyDescent="0.25">
      <c r="A18" s="12"/>
      <c r="B18" s="136"/>
      <c r="C18" s="12"/>
      <c r="D18" s="12"/>
      <c r="E18" s="12"/>
      <c r="F18" s="12"/>
      <c r="G18" s="12"/>
      <c r="H18" s="34"/>
      <c r="I18" s="12">
        <v>80</v>
      </c>
      <c r="J18" s="40" t="s">
        <v>82</v>
      </c>
      <c r="K18" s="38">
        <v>0.25</v>
      </c>
      <c r="L18" s="12"/>
      <c r="M18" s="12">
        <v>25</v>
      </c>
      <c r="N18" s="12" t="s">
        <v>68</v>
      </c>
      <c r="O18" s="34"/>
      <c r="P18" s="12"/>
      <c r="Q18" s="137"/>
      <c r="R18" s="34">
        <v>42608</v>
      </c>
      <c r="S18" s="12" t="s">
        <v>40</v>
      </c>
      <c r="T18" s="12">
        <v>17.21</v>
      </c>
      <c r="U18" s="136"/>
      <c r="V18" s="136"/>
    </row>
    <row r="19" spans="1:22" x14ac:dyDescent="0.25">
      <c r="A19" s="12"/>
      <c r="B19" s="132"/>
      <c r="C19" s="12"/>
      <c r="D19" s="12"/>
      <c r="E19" s="12"/>
      <c r="F19" s="12"/>
      <c r="G19" s="12"/>
      <c r="H19" s="34"/>
      <c r="I19" s="12">
        <v>160</v>
      </c>
      <c r="J19" s="40" t="s">
        <v>82</v>
      </c>
      <c r="K19" s="38">
        <v>0.25</v>
      </c>
      <c r="L19" s="103"/>
      <c r="M19" s="12">
        <v>23</v>
      </c>
      <c r="N19" s="12" t="s">
        <v>68</v>
      </c>
      <c r="O19" s="34"/>
      <c r="P19" s="40"/>
      <c r="Q19" s="40"/>
      <c r="R19" s="34">
        <v>43079</v>
      </c>
      <c r="S19" s="12" t="s">
        <v>40</v>
      </c>
      <c r="T19" s="12">
        <v>16.260000000000002</v>
      </c>
      <c r="U19" s="104"/>
      <c r="V19" s="40"/>
    </row>
    <row r="20" spans="1:22" x14ac:dyDescent="0.25">
      <c r="A20" s="12"/>
      <c r="B20" s="18"/>
      <c r="C20" s="12"/>
      <c r="D20" s="12"/>
      <c r="E20" s="12"/>
      <c r="F20" s="12"/>
      <c r="G20" s="12"/>
      <c r="H20" s="34"/>
      <c r="I20" s="12">
        <v>100</v>
      </c>
      <c r="J20" s="40" t="s">
        <v>82</v>
      </c>
      <c r="K20" s="38">
        <v>0.25</v>
      </c>
      <c r="L20" s="103"/>
      <c r="M20" s="12">
        <v>25</v>
      </c>
      <c r="N20" s="12" t="s">
        <v>68</v>
      </c>
      <c r="O20" s="34"/>
      <c r="P20" s="40"/>
      <c r="Q20" s="40"/>
      <c r="R20" s="34">
        <v>43313</v>
      </c>
      <c r="S20" s="12" t="s">
        <v>40</v>
      </c>
      <c r="T20" s="12">
        <v>17.21</v>
      </c>
      <c r="U20" s="104"/>
      <c r="V20" s="40"/>
    </row>
    <row r="21" spans="1:22" x14ac:dyDescent="0.25">
      <c r="A21" s="12"/>
      <c r="B21" s="140"/>
      <c r="C21" s="12"/>
      <c r="D21" s="12"/>
      <c r="E21" s="12"/>
      <c r="F21" s="12"/>
      <c r="G21" s="12"/>
      <c r="H21" s="34"/>
      <c r="I21" s="12">
        <v>160</v>
      </c>
      <c r="J21" s="40" t="s">
        <v>82</v>
      </c>
      <c r="K21" s="38">
        <v>0.25</v>
      </c>
      <c r="L21" s="103"/>
      <c r="M21" s="12">
        <v>23</v>
      </c>
      <c r="N21" s="12" t="s">
        <v>68</v>
      </c>
      <c r="O21" s="34"/>
      <c r="P21" s="40"/>
      <c r="Q21" s="40"/>
      <c r="R21" s="34">
        <v>43313</v>
      </c>
      <c r="S21" s="12" t="s">
        <v>40</v>
      </c>
      <c r="T21" s="12">
        <v>17.21</v>
      </c>
      <c r="U21" s="40"/>
      <c r="V21" s="40"/>
    </row>
    <row r="22" spans="1:22" x14ac:dyDescent="0.25">
      <c r="A22" s="12"/>
      <c r="B22" s="141"/>
      <c r="C22" s="12"/>
      <c r="D22" s="12"/>
      <c r="E22" s="12"/>
      <c r="F22" s="12"/>
      <c r="G22" s="12"/>
      <c r="H22" s="34"/>
      <c r="I22" s="12">
        <v>173</v>
      </c>
      <c r="J22" s="40" t="s">
        <v>82</v>
      </c>
      <c r="K22" s="38">
        <v>0.25</v>
      </c>
      <c r="L22" s="103"/>
      <c r="M22" s="12">
        <v>23</v>
      </c>
      <c r="N22" s="12" t="s">
        <v>68</v>
      </c>
      <c r="O22" s="34"/>
      <c r="P22" s="40"/>
      <c r="Q22" s="40"/>
      <c r="R22" s="34">
        <v>43314</v>
      </c>
      <c r="S22" s="12" t="s">
        <v>40</v>
      </c>
      <c r="T22" s="12">
        <v>16.579999999999998</v>
      </c>
      <c r="U22" s="40"/>
      <c r="V22" s="40"/>
    </row>
    <row r="23" spans="1:22" x14ac:dyDescent="0.25">
      <c r="A23" s="12"/>
      <c r="B23" s="76"/>
      <c r="C23" s="12"/>
      <c r="D23" s="12"/>
      <c r="E23" s="12"/>
      <c r="F23" s="12"/>
      <c r="G23" s="12"/>
      <c r="H23" s="34"/>
      <c r="I23" s="12">
        <v>140</v>
      </c>
      <c r="J23" s="40" t="s">
        <v>82</v>
      </c>
      <c r="K23" s="38">
        <v>0.25</v>
      </c>
      <c r="L23" s="103"/>
      <c r="M23" s="12">
        <v>25</v>
      </c>
      <c r="N23" s="12" t="s">
        <v>68</v>
      </c>
      <c r="O23" s="34"/>
      <c r="P23" s="40"/>
      <c r="Q23" s="40"/>
      <c r="R23" s="34">
        <v>43497</v>
      </c>
      <c r="S23" s="12" t="s">
        <v>40</v>
      </c>
      <c r="T23" s="12">
        <v>17.21</v>
      </c>
      <c r="U23" s="104"/>
      <c r="V23" s="40"/>
    </row>
    <row r="24" spans="1:22" x14ac:dyDescent="0.25">
      <c r="A24" s="12"/>
      <c r="B24" s="140"/>
      <c r="C24" s="12"/>
      <c r="D24" s="12"/>
      <c r="E24" s="12"/>
      <c r="F24" s="12"/>
      <c r="G24" s="12"/>
      <c r="H24" s="34"/>
      <c r="I24" s="12">
        <v>40</v>
      </c>
      <c r="J24" s="40" t="s">
        <v>82</v>
      </c>
      <c r="K24" s="38">
        <v>0.5</v>
      </c>
      <c r="L24" s="103"/>
      <c r="M24" s="12">
        <v>23</v>
      </c>
      <c r="N24" s="12" t="s">
        <v>68</v>
      </c>
      <c r="O24" s="34"/>
      <c r="P24" s="40"/>
      <c r="Q24" s="40"/>
      <c r="R24" s="34">
        <v>43556</v>
      </c>
      <c r="S24" s="12" t="s">
        <v>40</v>
      </c>
      <c r="T24" s="12">
        <v>15.63</v>
      </c>
      <c r="U24" s="40"/>
      <c r="V24" s="40"/>
    </row>
    <row r="25" spans="1:22" x14ac:dyDescent="0.25">
      <c r="A25" s="12"/>
      <c r="B25" s="138"/>
      <c r="C25" s="12"/>
      <c r="D25" s="12"/>
      <c r="E25" s="12"/>
      <c r="F25" s="12"/>
      <c r="G25" s="12"/>
      <c r="H25" s="34"/>
      <c r="I25" s="12">
        <v>140</v>
      </c>
      <c r="J25" s="40" t="s">
        <v>82</v>
      </c>
      <c r="K25" s="38">
        <v>0.25</v>
      </c>
      <c r="L25" s="12"/>
      <c r="M25" s="12">
        <v>23</v>
      </c>
      <c r="N25" s="12" t="s">
        <v>68</v>
      </c>
      <c r="O25" s="34"/>
      <c r="P25" s="12"/>
      <c r="Q25" s="137"/>
      <c r="R25" s="34">
        <v>43678</v>
      </c>
      <c r="S25" s="12" t="s">
        <v>40</v>
      </c>
      <c r="T25" s="12">
        <v>17.21</v>
      </c>
      <c r="U25" s="136"/>
      <c r="V25" s="136"/>
    </row>
    <row r="26" spans="1:22" x14ac:dyDescent="0.25">
      <c r="A26" s="12"/>
      <c r="B26" s="136"/>
      <c r="C26" s="12"/>
      <c r="D26" s="12"/>
      <c r="E26" s="12"/>
      <c r="F26" s="12"/>
      <c r="G26" s="12"/>
      <c r="H26" s="34"/>
      <c r="I26" s="12">
        <v>173</v>
      </c>
      <c r="J26" s="40" t="s">
        <v>82</v>
      </c>
      <c r="K26" s="38">
        <v>0.5</v>
      </c>
      <c r="L26" s="12"/>
      <c r="M26" s="12">
        <v>23</v>
      </c>
      <c r="N26" s="12" t="s">
        <v>68</v>
      </c>
      <c r="O26" s="34"/>
      <c r="P26" s="12"/>
      <c r="Q26" s="137"/>
      <c r="R26" s="34">
        <v>43739</v>
      </c>
      <c r="S26" s="12" t="s">
        <v>40</v>
      </c>
      <c r="T26" s="12">
        <v>16.579999999999998</v>
      </c>
      <c r="U26" s="136"/>
      <c r="V26" s="136"/>
    </row>
    <row r="27" spans="1:22" x14ac:dyDescent="0.25">
      <c r="A27" s="12"/>
      <c r="B27" s="139"/>
      <c r="C27" s="12"/>
      <c r="D27" s="12"/>
      <c r="E27" s="12"/>
      <c r="F27" s="12"/>
      <c r="G27" s="12"/>
      <c r="H27" s="34"/>
      <c r="I27" s="12">
        <v>40</v>
      </c>
      <c r="J27" s="142" t="s">
        <v>82</v>
      </c>
      <c r="K27" s="38">
        <v>0.5</v>
      </c>
      <c r="L27" s="12"/>
      <c r="M27" s="12">
        <v>23</v>
      </c>
      <c r="N27" s="12" t="s">
        <v>68</v>
      </c>
      <c r="O27" s="34"/>
      <c r="P27" s="143"/>
      <c r="Q27" s="144"/>
      <c r="R27" s="34">
        <v>43739</v>
      </c>
      <c r="S27" s="12" t="s">
        <v>40</v>
      </c>
      <c r="T27" s="12">
        <v>16.579999999999998</v>
      </c>
      <c r="U27" s="139"/>
      <c r="V27" s="139"/>
    </row>
    <row r="28" spans="1:22" x14ac:dyDescent="0.25">
      <c r="A28" s="12"/>
      <c r="B28" s="12"/>
      <c r="C28" s="12"/>
      <c r="D28" s="12"/>
      <c r="E28" s="12"/>
      <c r="F28" s="12"/>
      <c r="G28" s="12"/>
      <c r="H28" s="34"/>
      <c r="I28" s="12">
        <v>173</v>
      </c>
      <c r="J28" s="40" t="s">
        <v>82</v>
      </c>
      <c r="K28" s="38">
        <v>0.25</v>
      </c>
      <c r="L28" s="103"/>
      <c r="M28" s="12">
        <v>25</v>
      </c>
      <c r="N28" s="12" t="s">
        <v>68</v>
      </c>
      <c r="O28" s="34"/>
      <c r="P28" s="40"/>
      <c r="Q28" s="40"/>
      <c r="R28" s="34">
        <v>43922</v>
      </c>
      <c r="S28" s="12" t="s">
        <v>40</v>
      </c>
      <c r="T28" s="12">
        <v>16.579999999999998</v>
      </c>
      <c r="U28" s="40"/>
      <c r="V28" s="40"/>
    </row>
  </sheetData>
  <autoFilter ref="A12:V28" xr:uid="{496FCD4A-2103-4D41-B7AE-B7CC81C57767}"/>
  <sortState xmlns:xlrd2="http://schemas.microsoft.com/office/spreadsheetml/2017/richdata2" ref="A13:V28">
    <sortCondition ref="R13:R28"/>
    <sortCondition ref="H13:H28"/>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28">
    <cfRule type="duplicateValues" dxfId="23" priority="39"/>
  </conditionalFormatting>
  <dataValidations count="22">
    <dataValidation allowBlank="1" showInputMessage="1" showErrorMessage="1" prompt="Voorletters van werknemer." sqref="A12" xr:uid="{7A4039A2-59E0-46C9-AFEC-A0F07B5A3E70}"/>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3CD4D890-DC34-4525-9A04-8FD951EB169B}"/>
    <dataValidation allowBlank="1" showInputMessage="1" showErrorMessage="1" prompt="Standplaats zijnde het vestigingsadres." sqref="U12:V12" xr:uid="{BB6E4823-C9D2-413D-897E-DB06B55EC8A6}"/>
    <dataValidation allowBlank="1" showInputMessage="1" showErrorMessage="1" prompt="Gemiddeld aantal gewerkte uren (inclusief betaald verlof en ziekte) in de referte periode van 3 kalendermaanden direct voorafgaand aan de publicatiedatum van de aanbesteding." sqref="I12" xr:uid="{47A046FA-5BB1-4F7E-8A21-EB2D6BED015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1DF0B2D-A507-4D01-84A7-7462C6D6E15F}"/>
    <dataValidation allowBlank="1" showInputMessage="1" showErrorMessage="1" prompt="Aantal vakantiedagen, conform de laatste loonstrook of laatste vakantiekaart." sqref="M12" xr:uid="{B6E9EFA8-FA7F-411A-84BC-3D45D9A74648}"/>
    <dataValidation allowBlank="1" showInputMessage="1" showErrorMessage="1" prompt="Duur van het dienstverband: Bepaalde tijd of onbepaalde tijd." sqref="N12" xr:uid="{5F06F356-C092-454E-AB82-AC4EC80DA5A6}"/>
    <dataValidation allowBlank="1" showInputMessage="1" showErrorMessage="1" prompt="Eindatum van de arbeidsovereenkomst bij een contract voor bepaalde tijd." sqref="O12" xr:uid="{AAAA7825-58B2-4ED6-9417-E35102B31B99}"/>
    <dataValidation allowBlank="1" showInputMessage="1" showErrorMessage="1" prompt="Aantal arbeidsovereenkomsten bij bepaalde tijd." sqref="P12" xr:uid="{4131A060-4EC7-4BEA-BDAA-134D3110DC36}"/>
    <dataValidation allowBlank="1" showInputMessage="1" showErrorMessage="1" prompt="Het aantal jaren welke relevant zijn voor het vaststellen van de transitievergoeding." sqref="Q12" xr:uid="{E5B7272F-49A5-48AB-A1E6-C8CCE8202F78}"/>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DE084DD-A87B-451A-B512-BD10CD4720DB}"/>
    <dataValidation allowBlank="1" showInputMessage="1" showErrorMessage="1" prompt="De functie van de werknemer." sqref="S12" xr:uid="{7264425B-B591-45BB-803B-EC7800E06142}"/>
    <dataValidation allowBlank="1" showInputMessage="1" showErrorMessage="1" prompt="Laatstverdiende bruto uurloon zoals deze van toepassing was op de publicatiedatum van deze aanbesteding conform de laatst verkregen loonstrook." sqref="T12" xr:uid="{9C4FF4D5-EA64-453D-A585-155DD92DAACC}"/>
    <dataValidation allowBlank="1" showInputMessage="1" showErrorMessage="1" prompt="Achternaam van werknemer." sqref="B12" xr:uid="{AF7B2855-367E-4D31-BEA5-7DF728A7148D}"/>
    <dataValidation allowBlank="1" showInputMessage="1" showErrorMessage="1" prompt="Adres van werknemer." sqref="C12" xr:uid="{E920CB16-76FA-48A1-A4F9-37993F0B6865}"/>
    <dataValidation allowBlank="1" showInputMessage="1" showErrorMessage="1" prompt="Postcode van werknemer." sqref="D12" xr:uid="{588EA859-92B1-4DA0-8374-74FDE6DFFC8D}"/>
    <dataValidation allowBlank="1" showInputMessage="1" showErrorMessage="1" prompt="Woonplaats van werknemer." sqref="E12" xr:uid="{84F7FDF5-D3F4-413F-881F-29A3D9AB30EF}"/>
    <dataValidation allowBlank="1" showInputMessage="1" showErrorMessage="1" prompt="Telefoonnummer van werknemer." sqref="F12" xr:uid="{7B80EB69-2D51-41F3-96BC-79BE7B8D6C28}"/>
    <dataValidation allowBlank="1" showInputMessage="1" showErrorMessage="1" prompt="Emailadres van werknemer." sqref="G12" xr:uid="{611299DF-3748-47D2-BC72-B29201CCE1AA}"/>
    <dataValidation allowBlank="1" showInputMessage="1" showErrorMessage="1" prompt="Geboortedatum van werknemer." sqref="H12" xr:uid="{B4636335-7E39-4DB5-866C-5B5C9DA726AB}"/>
    <dataValidation allowBlank="1" showInputMessage="1" showErrorMessage="1" prompt="Werknemers of uitzendkrachten al dan niet vallend onder de werkingssfeer van de cao taxivervoer die ingezet worden op het aanbestede vervoerscontract." sqref="A11:K11" xr:uid="{2E03BB4F-3F95-4A88-8C8F-81AC52D9844A}"/>
    <dataValidation type="list" allowBlank="1" showInputMessage="1" showErrorMessage="1" sqref="C10:V10" xr:uid="{FFE862BF-555C-4606-94ED-D45D4E3AE69B}">
      <formula1>#REF!</formula1>
    </dataValidation>
  </dataValidations>
  <pageMargins left="0.7" right="0.7" top="0.75" bottom="0.75" header="0.3" footer="0.3"/>
  <pageSetup paperSize="9" scale="2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200D-7C0A-49A3-85DB-DC39AD57A79C}">
  <sheetPr>
    <pageSetUpPr fitToPage="1"/>
  </sheetPr>
  <dimension ref="A1:V19"/>
  <sheetViews>
    <sheetView view="pageBreakPreview" topLeftCell="J3" zoomScale="80" zoomScaleNormal="70" zoomScaleSheetLayoutView="80" workbookViewId="0">
      <selection activeCell="A18" sqref="A18"/>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1" width="35.28515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140</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2"/>
      <c r="D13" s="12"/>
      <c r="E13" s="12"/>
      <c r="F13" s="12"/>
      <c r="G13" s="12"/>
      <c r="H13" s="68"/>
      <c r="I13" s="12">
        <v>36.924999999999997</v>
      </c>
      <c r="J13" s="16" t="s">
        <v>72</v>
      </c>
      <c r="K13" s="38">
        <v>0.17</v>
      </c>
      <c r="L13" s="26"/>
      <c r="M13" s="12">
        <v>25</v>
      </c>
      <c r="N13" s="12" t="s">
        <v>68</v>
      </c>
      <c r="O13" s="12"/>
      <c r="P13" s="18"/>
      <c r="Q13" s="94">
        <v>23.419178082191781</v>
      </c>
      <c r="R13" s="34">
        <v>37196</v>
      </c>
      <c r="S13" s="12" t="s">
        <v>38</v>
      </c>
      <c r="T13" s="108">
        <v>17.21</v>
      </c>
      <c r="U13" s="12" t="s">
        <v>139</v>
      </c>
      <c r="V13" s="18" t="s">
        <v>131</v>
      </c>
    </row>
    <row r="14" spans="1:22" ht="15.75" x14ac:dyDescent="0.25">
      <c r="A14" s="18"/>
      <c r="B14" s="18"/>
      <c r="C14" s="18"/>
      <c r="D14" s="18"/>
      <c r="E14" s="18"/>
      <c r="F14" s="12"/>
      <c r="G14" s="12"/>
      <c r="H14" s="68"/>
      <c r="I14" s="12">
        <v>40</v>
      </c>
      <c r="J14" s="16" t="s">
        <v>72</v>
      </c>
      <c r="K14" s="38">
        <v>0.17</v>
      </c>
      <c r="L14" s="26"/>
      <c r="M14" s="12">
        <f>200/8</f>
        <v>25</v>
      </c>
      <c r="N14" s="12" t="s">
        <v>68</v>
      </c>
      <c r="O14" s="12"/>
      <c r="P14" s="18"/>
      <c r="Q14" s="94">
        <v>17.956164383561642</v>
      </c>
      <c r="R14" s="34">
        <v>39190</v>
      </c>
      <c r="S14" s="12" t="s">
        <v>38</v>
      </c>
      <c r="T14" s="108">
        <v>17.21</v>
      </c>
      <c r="U14" s="12" t="s">
        <v>139</v>
      </c>
      <c r="V14" s="18" t="s">
        <v>131</v>
      </c>
    </row>
    <row r="15" spans="1:22" ht="15.75" x14ac:dyDescent="0.25">
      <c r="A15" s="18"/>
      <c r="B15" s="18"/>
      <c r="C15" s="12"/>
      <c r="D15" s="12"/>
      <c r="E15" s="12"/>
      <c r="F15" s="12"/>
      <c r="G15" s="12"/>
      <c r="H15" s="68"/>
      <c r="I15" s="12">
        <v>23.074999999999999</v>
      </c>
      <c r="J15" s="16" t="s">
        <v>72</v>
      </c>
      <c r="K15" s="38">
        <v>0.17</v>
      </c>
      <c r="L15" s="26"/>
      <c r="M15" s="12">
        <v>25</v>
      </c>
      <c r="N15" s="12" t="s">
        <v>68</v>
      </c>
      <c r="O15" s="12"/>
      <c r="P15" s="18"/>
      <c r="Q15" s="94">
        <v>17.602739726027398</v>
      </c>
      <c r="R15" s="34">
        <v>39319</v>
      </c>
      <c r="S15" s="12" t="s">
        <v>38</v>
      </c>
      <c r="T15" s="108">
        <v>17.21</v>
      </c>
      <c r="U15" s="12" t="s">
        <v>139</v>
      </c>
      <c r="V15" s="18" t="s">
        <v>131</v>
      </c>
    </row>
    <row r="16" spans="1:22" ht="15.75" x14ac:dyDescent="0.25">
      <c r="A16" s="18"/>
      <c r="B16" s="18"/>
      <c r="C16" s="12"/>
      <c r="D16" s="12"/>
      <c r="E16" s="12"/>
      <c r="F16" s="12"/>
      <c r="G16" s="12"/>
      <c r="H16" s="68"/>
      <c r="I16" s="12">
        <v>40</v>
      </c>
      <c r="J16" s="16" t="s">
        <v>72</v>
      </c>
      <c r="K16" s="38">
        <v>0.17</v>
      </c>
      <c r="L16" s="26"/>
      <c r="M16" s="12">
        <v>25</v>
      </c>
      <c r="N16" s="12" t="s">
        <v>68</v>
      </c>
      <c r="O16" s="12"/>
      <c r="P16" s="18"/>
      <c r="Q16" s="94">
        <v>9.5232876712328771</v>
      </c>
      <c r="R16" s="34">
        <v>42268</v>
      </c>
      <c r="S16" s="12" t="s">
        <v>38</v>
      </c>
      <c r="T16" s="108">
        <v>17.21</v>
      </c>
      <c r="U16" s="12" t="s">
        <v>139</v>
      </c>
      <c r="V16" s="18" t="s">
        <v>131</v>
      </c>
    </row>
    <row r="17" spans="1:22" ht="15.75" x14ac:dyDescent="0.25">
      <c r="A17" s="18"/>
      <c r="B17" s="18"/>
      <c r="C17" s="18"/>
      <c r="D17" s="18"/>
      <c r="E17" s="18"/>
      <c r="F17" s="12"/>
      <c r="G17" s="12"/>
      <c r="H17" s="68"/>
      <c r="I17" s="12">
        <v>40</v>
      </c>
      <c r="J17" s="16" t="s">
        <v>72</v>
      </c>
      <c r="K17" s="38">
        <v>0.17</v>
      </c>
      <c r="L17" s="26"/>
      <c r="M17" s="12">
        <v>25</v>
      </c>
      <c r="N17" s="12" t="s">
        <v>68</v>
      </c>
      <c r="O17" s="12"/>
      <c r="P17" s="18"/>
      <c r="Q17" s="94">
        <v>9.4712328767123282</v>
      </c>
      <c r="R17" s="34">
        <v>42287</v>
      </c>
      <c r="S17" s="12" t="s">
        <v>38</v>
      </c>
      <c r="T17" s="108">
        <v>17.21</v>
      </c>
      <c r="U17" s="12" t="s">
        <v>139</v>
      </c>
      <c r="V17" s="18" t="s">
        <v>131</v>
      </c>
    </row>
    <row r="18" spans="1:22" ht="15.75" x14ac:dyDescent="0.25">
      <c r="A18" s="16"/>
      <c r="B18" s="16"/>
      <c r="C18" s="16"/>
      <c r="D18" s="16"/>
      <c r="E18" s="111"/>
      <c r="F18" s="12"/>
      <c r="G18" s="12"/>
      <c r="H18" s="68"/>
      <c r="I18" s="12">
        <v>30</v>
      </c>
      <c r="J18" s="16" t="s">
        <v>72</v>
      </c>
      <c r="K18" s="38">
        <v>0.17</v>
      </c>
      <c r="L18" s="16"/>
      <c r="M18" s="12">
        <v>25</v>
      </c>
      <c r="N18" s="12" t="s">
        <v>68</v>
      </c>
      <c r="O18" s="12"/>
      <c r="P18" s="16"/>
      <c r="Q18" s="94">
        <v>9.4465753424657528</v>
      </c>
      <c r="R18" s="34">
        <v>42296</v>
      </c>
      <c r="S18" s="12" t="s">
        <v>38</v>
      </c>
      <c r="T18" s="108">
        <v>17.21</v>
      </c>
      <c r="U18" s="12" t="s">
        <v>139</v>
      </c>
      <c r="V18" s="16" t="s">
        <v>131</v>
      </c>
    </row>
    <row r="19" spans="1:22" ht="15.75" x14ac:dyDescent="0.25">
      <c r="A19" s="16"/>
      <c r="B19" s="16"/>
      <c r="C19" s="12"/>
      <c r="D19" s="12"/>
      <c r="E19" s="12"/>
      <c r="F19" s="12"/>
      <c r="G19" s="12"/>
      <c r="H19" s="68"/>
      <c r="I19" s="12">
        <v>34.619999999999997</v>
      </c>
      <c r="J19" s="16" t="s">
        <v>72</v>
      </c>
      <c r="K19" s="38">
        <v>0.17</v>
      </c>
      <c r="L19" s="16"/>
      <c r="M19" s="12">
        <v>23</v>
      </c>
      <c r="N19" s="12" t="s">
        <v>68</v>
      </c>
      <c r="O19" s="12"/>
      <c r="P19" s="16"/>
      <c r="Q19" s="94">
        <v>6.0794520547945208</v>
      </c>
      <c r="R19" s="34">
        <v>43525</v>
      </c>
      <c r="S19" s="12" t="s">
        <v>38</v>
      </c>
      <c r="T19" s="108">
        <v>17.21</v>
      </c>
      <c r="U19" s="12" t="s">
        <v>139</v>
      </c>
      <c r="V19" s="18" t="s">
        <v>131</v>
      </c>
    </row>
  </sheetData>
  <autoFilter ref="A12:V19" xr:uid="{496FCD4A-2103-4D41-B7AE-B7CC81C57767}"/>
  <sortState xmlns:xlrd2="http://schemas.microsoft.com/office/spreadsheetml/2017/richdata2" ref="A13:V19">
    <sortCondition ref="N13:N19" customList="onbepaalde tijd,bepaalde tijd"/>
    <sortCondition ref="R13:R19"/>
    <sortCondition ref="H13:H19"/>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9">
    <cfRule type="duplicateValues" dxfId="22" priority="40"/>
  </conditionalFormatting>
  <dataValidations count="22">
    <dataValidation type="list" allowBlank="1" showInputMessage="1" showErrorMessage="1" sqref="C10:V10" xr:uid="{1737D052-164D-4318-AC25-3D95B12CCB24}">
      <formula1>#REF!</formula1>
    </dataValidation>
    <dataValidation allowBlank="1" showInputMessage="1" showErrorMessage="1" prompt="Werknemers of uitzendkrachten al dan niet vallend onder de werkingssfeer van de cao taxivervoer die ingezet worden op het aanbestede vervoerscontract." sqref="A11:K11" xr:uid="{CEA9E4F7-CBE0-406A-A88C-1263DBED4AC8}"/>
    <dataValidation allowBlank="1" showInputMessage="1" showErrorMessage="1" prompt="Geboortedatum van werknemer." sqref="H12" xr:uid="{092A10AA-0F8A-49BA-BF7F-17B43109FFD9}"/>
    <dataValidation allowBlank="1" showInputMessage="1" showErrorMessage="1" prompt="Emailadres van werknemer." sqref="G12" xr:uid="{14635488-C02E-4AC4-BDE3-0A7B080CEF76}"/>
    <dataValidation allowBlank="1" showInputMessage="1" showErrorMessage="1" prompt="Telefoonnummer van werknemer." sqref="F12" xr:uid="{E31AAFD3-E7EA-49D4-8BDF-204432A9C48F}"/>
    <dataValidation allowBlank="1" showInputMessage="1" showErrorMessage="1" prompt="Woonplaats van werknemer." sqref="E12" xr:uid="{A9C7BD87-5C55-4870-9244-5763C305FB53}"/>
    <dataValidation allowBlank="1" showInputMessage="1" showErrorMessage="1" prompt="Postcode van werknemer." sqref="D12" xr:uid="{4F018F4A-0FD6-4F64-AE85-6C1FAE8D5564}"/>
    <dataValidation allowBlank="1" showInputMessage="1" showErrorMessage="1" prompt="Adres van werknemer." sqref="C12" xr:uid="{4F8899DE-4065-4D51-A7FF-0394A773F273}"/>
    <dataValidation allowBlank="1" showInputMessage="1" showErrorMessage="1" prompt="Achternaam van werknemer." sqref="B12" xr:uid="{62BBEA38-F597-4989-ABD6-9331475C86AC}"/>
    <dataValidation allowBlank="1" showInputMessage="1" showErrorMessage="1" prompt="Voorletters van werknemer." sqref="A12" xr:uid="{6095E8B9-22D4-4B63-ADDC-10868CA26C11}"/>
    <dataValidation allowBlank="1" showInputMessage="1" showErrorMessage="1" prompt="Laatstverdiende bruto uurloon zoals deze van toepassing was op de publicatiedatum van deze aanbesteding conform de laatst verkregen loonstrook." sqref="T12" xr:uid="{90B66854-3199-4605-A132-75E6EA4A09F3}"/>
    <dataValidation allowBlank="1" showInputMessage="1" showErrorMessage="1" prompt="De functie van de werknemer." sqref="S12" xr:uid="{452E68E6-611F-47A8-BDD6-BDCEF7069C1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4768FA49-12E8-454F-96DB-B91546C23616}"/>
    <dataValidation allowBlank="1" showInputMessage="1" showErrorMessage="1" prompt="Het aantal jaren welke relevant zijn voor het vaststellen van de transitievergoeding." sqref="Q12" xr:uid="{0AACF0EA-38C2-4F95-999D-D611C21F47C2}"/>
    <dataValidation allowBlank="1" showInputMessage="1" showErrorMessage="1" prompt="Aantal arbeidsovereenkomsten bij bepaalde tijd." sqref="P12" xr:uid="{A2A1563A-9C71-45EC-BFED-A3F326EB30DF}"/>
    <dataValidation allowBlank="1" showInputMessage="1" showErrorMessage="1" prompt="Eindatum van de arbeidsovereenkomst bij een contract voor bepaalde tijd." sqref="O12" xr:uid="{82FF7309-935F-4D01-8FCA-A1AA36F04B4E}"/>
    <dataValidation allowBlank="1" showInputMessage="1" showErrorMessage="1" prompt="Duur van het dienstverband: Bepaalde tijd of onbepaalde tijd." sqref="N12" xr:uid="{473D1F18-2B36-4C99-AFF0-EA2FB809C68F}"/>
    <dataValidation allowBlank="1" showInputMessage="1" showErrorMessage="1" prompt="Aantal vakantiedagen, conform de laatste loonstrook of laatste vakantiekaart." sqref="M12" xr:uid="{21CA5992-73C6-42FB-8C9E-FB8C8167FD9C}"/>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2D4A410-B24D-49FF-A39E-5034023B48CF}"/>
    <dataValidation allowBlank="1" showInputMessage="1" showErrorMessage="1" prompt="Gemiddeld aantal gewerkte uren (inclusief betaald verlof en ziekte) in de referte periode van 3 kalendermaanden direct voorafgaand aan de publicatiedatum van de aanbesteding." sqref="I12" xr:uid="{5F7E43C7-435C-491B-925F-6CC8BA5E14CC}"/>
    <dataValidation allowBlank="1" showInputMessage="1" showErrorMessage="1" prompt="Standplaats zijnde het vestigingsadres." sqref="U12:V12" xr:uid="{4505ACE5-5F31-4554-9ABE-480748359FD5}"/>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D6913B8-D78A-47DB-A2F2-F921DCFF074D}"/>
  </dataValidations>
  <pageMargins left="0.7" right="0.7" top="0.75" bottom="0.75" header="0.3" footer="0.3"/>
  <pageSetup paperSize="9" scale="2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2A7C-F4BF-4442-B76C-93BA2375CA42}">
  <sheetPr>
    <pageSetUpPr fitToPage="1"/>
  </sheetPr>
  <dimension ref="A1:V16"/>
  <sheetViews>
    <sheetView view="pageBreakPreview" topLeftCell="J1" zoomScale="80" zoomScaleNormal="70" zoomScaleSheetLayoutView="80" workbookViewId="0">
      <selection activeCell="AI18" sqref="AI18"/>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35.85546875" bestFit="1" customWidth="1"/>
    <col min="8" max="8" width="19.5703125" bestFit="1"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5703125" bestFit="1" customWidth="1"/>
    <col min="21" max="21" width="35.28515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141</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2"/>
      <c r="B13" s="12"/>
      <c r="C13" s="12"/>
      <c r="D13" s="12"/>
      <c r="E13" s="12"/>
      <c r="F13" s="145"/>
      <c r="G13" s="12"/>
      <c r="H13" s="68"/>
      <c r="I13" s="146">
        <v>173.33</v>
      </c>
      <c r="J13" s="18" t="s">
        <v>142</v>
      </c>
      <c r="K13" s="147">
        <v>10</v>
      </c>
      <c r="L13" s="12" t="s">
        <v>143</v>
      </c>
      <c r="M13" s="21">
        <v>27</v>
      </c>
      <c r="N13" s="18" t="s">
        <v>68</v>
      </c>
      <c r="O13" s="18"/>
      <c r="P13" s="18"/>
      <c r="Q13" s="149" t="s">
        <v>146</v>
      </c>
      <c r="R13" s="31">
        <v>37926</v>
      </c>
      <c r="S13" s="18" t="s">
        <v>40</v>
      </c>
      <c r="T13" s="95">
        <v>17.22</v>
      </c>
      <c r="U13" s="18" t="s">
        <v>144</v>
      </c>
      <c r="V13" s="18" t="s">
        <v>42</v>
      </c>
    </row>
    <row r="14" spans="1:22" x14ac:dyDescent="0.25">
      <c r="A14" s="12"/>
      <c r="B14" s="12"/>
      <c r="C14" s="12"/>
      <c r="D14" s="12"/>
      <c r="E14" s="12"/>
      <c r="F14" s="145"/>
      <c r="G14" s="12"/>
      <c r="H14" s="68"/>
      <c r="I14" s="146">
        <v>156</v>
      </c>
      <c r="J14" s="18" t="s">
        <v>142</v>
      </c>
      <c r="K14" s="147">
        <v>10</v>
      </c>
      <c r="L14" s="12" t="s">
        <v>143</v>
      </c>
      <c r="M14" s="21">
        <v>25</v>
      </c>
      <c r="N14" s="18" t="s">
        <v>68</v>
      </c>
      <c r="O14" s="18"/>
      <c r="P14" s="18"/>
      <c r="Q14" s="149" t="s">
        <v>146</v>
      </c>
      <c r="R14" s="31">
        <v>37926</v>
      </c>
      <c r="S14" s="18" t="s">
        <v>148</v>
      </c>
      <c r="T14" s="95">
        <v>17.22</v>
      </c>
      <c r="U14" s="18" t="s">
        <v>144</v>
      </c>
      <c r="V14" s="18" t="s">
        <v>42</v>
      </c>
    </row>
    <row r="15" spans="1:22" x14ac:dyDescent="0.25">
      <c r="A15" s="12"/>
      <c r="B15" s="12"/>
      <c r="C15" s="12"/>
      <c r="D15" s="12"/>
      <c r="E15" s="12"/>
      <c r="F15" s="145"/>
      <c r="G15" s="12"/>
      <c r="H15" s="68"/>
      <c r="I15" s="146">
        <v>173.33</v>
      </c>
      <c r="J15" s="18" t="s">
        <v>142</v>
      </c>
      <c r="K15" s="147">
        <v>10</v>
      </c>
      <c r="L15" s="12" t="s">
        <v>143</v>
      </c>
      <c r="M15" s="21">
        <v>26</v>
      </c>
      <c r="N15" s="18" t="s">
        <v>68</v>
      </c>
      <c r="O15" s="18"/>
      <c r="P15" s="18"/>
      <c r="Q15" s="150" t="s">
        <v>147</v>
      </c>
      <c r="R15" s="31">
        <v>38460</v>
      </c>
      <c r="S15" s="18" t="s">
        <v>148</v>
      </c>
      <c r="T15" s="95">
        <v>17.22</v>
      </c>
      <c r="U15" s="18" t="s">
        <v>144</v>
      </c>
      <c r="V15" s="18" t="s">
        <v>42</v>
      </c>
    </row>
    <row r="16" spans="1:22" x14ac:dyDescent="0.25">
      <c r="A16" s="12"/>
      <c r="B16" s="12"/>
      <c r="C16" s="12"/>
      <c r="D16" s="12"/>
      <c r="E16" s="12"/>
      <c r="F16" s="145"/>
      <c r="G16" s="12"/>
      <c r="H16" s="68"/>
      <c r="I16" s="146">
        <v>173.33</v>
      </c>
      <c r="J16" s="18" t="s">
        <v>142</v>
      </c>
      <c r="K16" s="147">
        <v>10</v>
      </c>
      <c r="L16" s="12" t="s">
        <v>143</v>
      </c>
      <c r="M16" s="21">
        <v>25</v>
      </c>
      <c r="N16" s="18" t="s">
        <v>68</v>
      </c>
      <c r="O16" s="31"/>
      <c r="P16" s="18"/>
      <c r="Q16" s="148" t="s">
        <v>145</v>
      </c>
      <c r="R16" s="31">
        <v>39370</v>
      </c>
      <c r="S16" s="18" t="s">
        <v>40</v>
      </c>
      <c r="T16" s="95">
        <v>17.22</v>
      </c>
      <c r="U16" s="18" t="s">
        <v>144</v>
      </c>
      <c r="V16" s="18" t="s">
        <v>42</v>
      </c>
    </row>
  </sheetData>
  <autoFilter ref="A12:V16" xr:uid="{496FCD4A-2103-4D41-B7AE-B7CC81C57767}"/>
  <sortState xmlns:xlrd2="http://schemas.microsoft.com/office/spreadsheetml/2017/richdata2" ref="A13:V16">
    <sortCondition ref="N13:N16" customList="onbepaalde tijd,bepaalde tijd"/>
    <sortCondition ref="R13:R16"/>
    <sortCondition ref="H13:H1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18" type="noConversion"/>
  <conditionalFormatting sqref="B13:B16">
    <cfRule type="duplicateValues" dxfId="21" priority="41"/>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A53A639D-A3E9-4B7A-B620-AB4EDC2C53D7}"/>
    <dataValidation allowBlank="1" showInputMessage="1" showErrorMessage="1" prompt="Standplaats zijnde het vestigingsadres." sqref="U12:V12" xr:uid="{39CD19EB-B239-4FC4-893E-583D9C4738AC}"/>
    <dataValidation allowBlank="1" showInputMessage="1" showErrorMessage="1" prompt="Gemiddeld aantal gewerkte uren (inclusief betaald verlof en ziekte) in de referte periode van 3 kalendermaanden direct voorafgaand aan de publicatiedatum van de aanbesteding." sqref="I12" xr:uid="{4D86D22D-7B5A-428A-A4F8-1E5A7E6F8BF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F479699-7A3D-46AB-9E6F-3DD1E154C6B3}"/>
    <dataValidation allowBlank="1" showInputMessage="1" showErrorMessage="1" prompt="Aantal vakantiedagen, conform de laatste loonstrook of laatste vakantiekaart." sqref="M12" xr:uid="{FAFA2A49-DCEC-4B80-8B61-3CB4C2586AB4}"/>
    <dataValidation allowBlank="1" showInputMessage="1" showErrorMessage="1" prompt="Duur van het dienstverband: Bepaalde tijd of onbepaalde tijd." sqref="N12" xr:uid="{EC729762-3956-44C4-981C-0A1E186D92A3}"/>
    <dataValidation allowBlank="1" showInputMessage="1" showErrorMessage="1" prompt="Eindatum van de arbeidsovereenkomst bij een contract voor bepaalde tijd." sqref="O12" xr:uid="{3BC1AB40-56C3-4948-B917-E010DBF443E4}"/>
    <dataValidation allowBlank="1" showInputMessage="1" showErrorMessage="1" prompt="Aantal arbeidsovereenkomsten bij bepaalde tijd." sqref="P12" xr:uid="{F3AF36E2-BEA0-4DB6-B63B-4AE76784E06F}"/>
    <dataValidation allowBlank="1" showInputMessage="1" showErrorMessage="1" prompt="Het aantal jaren welke relevant zijn voor het vaststellen van de transitievergoeding." sqref="Q12" xr:uid="{6C0CBF35-697F-4310-AF67-62A8334001D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A4C9219F-D55B-4AD6-A4DD-08AE099FF25B}"/>
    <dataValidation allowBlank="1" showInputMessage="1" showErrorMessage="1" prompt="De functie van de werknemer." sqref="S12" xr:uid="{29A24846-3322-4403-B535-DBD23851E00E}"/>
    <dataValidation allowBlank="1" showInputMessage="1" showErrorMessage="1" prompt="Laatstverdiende bruto uurloon zoals deze van toepassing was op de publicatiedatum van deze aanbesteding conform de laatst verkregen loonstrook." sqref="T12" xr:uid="{6F80C84C-AFAB-46BB-88A7-287CE220C24E}"/>
    <dataValidation allowBlank="1" showInputMessage="1" showErrorMessage="1" prompt="Voorletters van werknemer." sqref="A12" xr:uid="{40D7F723-4962-457A-9DBE-35571993495F}"/>
    <dataValidation allowBlank="1" showInputMessage="1" showErrorMessage="1" prompt="Achternaam van werknemer." sqref="B12" xr:uid="{A4385449-EA16-44E9-87B5-DDC8AF471868}"/>
    <dataValidation allowBlank="1" showInputMessage="1" showErrorMessage="1" prompt="Adres van werknemer." sqref="C12" xr:uid="{77E82172-2D72-4E41-9C9D-F576ACA928AA}"/>
    <dataValidation allowBlank="1" showInputMessage="1" showErrorMessage="1" prompt="Postcode van werknemer." sqref="D12" xr:uid="{F992FCF8-1900-410F-A1B1-9D60E5A41D6B}"/>
    <dataValidation allowBlank="1" showInputMessage="1" showErrorMessage="1" prompt="Woonplaats van werknemer." sqref="E12" xr:uid="{D66DF007-CA3A-41FB-AE28-052CDCE759D8}"/>
    <dataValidation allowBlank="1" showInputMessage="1" showErrorMessage="1" prompt="Telefoonnummer van werknemer." sqref="F12" xr:uid="{9B243FB2-20EB-4224-9E2F-3FD5C1AA0D7B}"/>
    <dataValidation allowBlank="1" showInputMessage="1" showErrorMessage="1" prompt="Emailadres van werknemer." sqref="G12" xr:uid="{4EC7FF5E-F161-433B-8CC7-1DE08219E954}"/>
    <dataValidation allowBlank="1" showInputMessage="1" showErrorMessage="1" prompt="Geboortedatum van werknemer." sqref="H12" xr:uid="{2E40F340-E4B0-4CFA-AB3F-CB0374F0F6B3}"/>
    <dataValidation allowBlank="1" showInputMessage="1" showErrorMessage="1" prompt="Werknemers of uitzendkrachten al dan niet vallend onder de werkingssfeer van de cao taxivervoer die ingezet worden op het aanbestede vervoerscontract." sqref="A11:K11" xr:uid="{6B266D3C-7551-4DB0-827B-51E4F464F4E4}"/>
    <dataValidation type="list" allowBlank="1" showInputMessage="1" showErrorMessage="1" sqref="C10:V10" xr:uid="{C560F08F-876E-436C-92FD-72D50F6E3C9E}">
      <formula1>#REF!</formula1>
    </dataValidation>
  </dataValidations>
  <pageMargins left="0.7" right="0.7" top="0.75" bottom="0.75" header="0.3" footer="0.3"/>
  <pageSetup paperSize="9" scale="2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AE3E8-9D3E-4008-94E2-1A326F834EE4}">
  <sheetPr>
    <pageSetUpPr fitToPage="1"/>
  </sheetPr>
  <dimension ref="A1:V21"/>
  <sheetViews>
    <sheetView view="pageBreakPreview" topLeftCell="I4" zoomScale="80" zoomScaleNormal="70" zoomScaleSheetLayoutView="80" workbookViewId="0">
      <selection activeCell="AI44" sqref="AH44:AI44"/>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150</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6"/>
      <c r="B13" s="16"/>
      <c r="C13" s="151"/>
      <c r="D13" s="151"/>
      <c r="E13" s="151"/>
      <c r="F13" s="152"/>
      <c r="G13" s="16"/>
      <c r="H13" s="153"/>
      <c r="I13" s="154">
        <v>36</v>
      </c>
      <c r="J13" s="16" t="s">
        <v>25</v>
      </c>
      <c r="K13" s="112">
        <v>100</v>
      </c>
      <c r="L13" s="33"/>
      <c r="M13" s="16"/>
      <c r="N13" s="151" t="s">
        <v>68</v>
      </c>
      <c r="O13" s="32"/>
      <c r="P13" s="16"/>
      <c r="Q13" s="32"/>
      <c r="R13" s="32"/>
      <c r="S13" s="151" t="s">
        <v>109</v>
      </c>
      <c r="T13" s="155">
        <v>17.21</v>
      </c>
      <c r="U13" s="151" t="s">
        <v>149</v>
      </c>
      <c r="V13" s="151" t="s">
        <v>42</v>
      </c>
    </row>
    <row r="14" spans="1:22" ht="15.75" x14ac:dyDescent="0.25">
      <c r="A14" s="151"/>
      <c r="B14" s="151"/>
      <c r="C14" s="151"/>
      <c r="D14" s="151"/>
      <c r="E14" s="151"/>
      <c r="F14" s="152"/>
      <c r="G14" s="16"/>
      <c r="H14" s="153"/>
      <c r="I14" s="154">
        <v>40</v>
      </c>
      <c r="J14" s="16" t="s">
        <v>25</v>
      </c>
      <c r="K14" s="112">
        <v>100</v>
      </c>
      <c r="L14" s="33"/>
      <c r="M14" s="16"/>
      <c r="N14" s="151" t="s">
        <v>68</v>
      </c>
      <c r="O14" s="32"/>
      <c r="P14" s="16"/>
      <c r="Q14" s="32"/>
      <c r="R14" s="32"/>
      <c r="S14" s="151" t="s">
        <v>43</v>
      </c>
      <c r="T14" s="155">
        <v>17.21</v>
      </c>
      <c r="U14" s="151" t="s">
        <v>149</v>
      </c>
      <c r="V14" s="151" t="s">
        <v>42</v>
      </c>
    </row>
    <row r="15" spans="1:22" ht="15.75" x14ac:dyDescent="0.25">
      <c r="A15" s="151"/>
      <c r="B15" s="151"/>
      <c r="C15" s="151"/>
      <c r="D15" s="151"/>
      <c r="E15" s="151"/>
      <c r="F15" s="152"/>
      <c r="G15" s="156"/>
      <c r="H15" s="153"/>
      <c r="I15" s="154">
        <v>40</v>
      </c>
      <c r="J15" s="16" t="s">
        <v>25</v>
      </c>
      <c r="K15" s="112">
        <v>100</v>
      </c>
      <c r="L15" s="16"/>
      <c r="M15" s="16"/>
      <c r="N15" s="151" t="s">
        <v>68</v>
      </c>
      <c r="O15" s="32"/>
      <c r="P15" s="16"/>
      <c r="Q15" s="16"/>
      <c r="R15" s="32"/>
      <c r="S15" s="151" t="s">
        <v>43</v>
      </c>
      <c r="T15" s="155">
        <v>16.579999999999998</v>
      </c>
      <c r="U15" s="151" t="s">
        <v>149</v>
      </c>
      <c r="V15" s="151" t="s">
        <v>42</v>
      </c>
    </row>
    <row r="16" spans="1:22" ht="15.75" x14ac:dyDescent="0.25">
      <c r="A16" s="151"/>
      <c r="B16" s="151"/>
      <c r="C16" s="151"/>
      <c r="D16" s="151"/>
      <c r="E16" s="151"/>
      <c r="F16" s="152"/>
      <c r="G16" s="16"/>
      <c r="H16" s="153"/>
      <c r="I16" s="154">
        <v>40</v>
      </c>
      <c r="J16" s="16" t="s">
        <v>25</v>
      </c>
      <c r="K16" s="112">
        <v>100</v>
      </c>
      <c r="L16" s="33"/>
      <c r="M16" s="16"/>
      <c r="N16" s="151" t="s">
        <v>68</v>
      </c>
      <c r="O16" s="32"/>
      <c r="P16" s="16"/>
      <c r="Q16" s="32"/>
      <c r="R16" s="32"/>
      <c r="S16" s="151" t="s">
        <v>43</v>
      </c>
      <c r="T16" s="155">
        <v>17.21</v>
      </c>
      <c r="U16" s="151" t="s">
        <v>149</v>
      </c>
      <c r="V16" s="151" t="s">
        <v>42</v>
      </c>
    </row>
    <row r="17" spans="1:22" ht="15.75" x14ac:dyDescent="0.25">
      <c r="A17" s="151"/>
      <c r="B17" s="151"/>
      <c r="C17" s="151"/>
      <c r="D17" s="151"/>
      <c r="E17" s="151"/>
      <c r="F17" s="152"/>
      <c r="G17" s="16"/>
      <c r="H17" s="153"/>
      <c r="I17" s="154">
        <v>16</v>
      </c>
      <c r="J17" s="16" t="s">
        <v>25</v>
      </c>
      <c r="K17" s="112">
        <v>100</v>
      </c>
      <c r="L17" s="33"/>
      <c r="M17" s="16"/>
      <c r="N17" s="151" t="s">
        <v>68</v>
      </c>
      <c r="O17" s="32"/>
      <c r="P17" s="16"/>
      <c r="Q17" s="32"/>
      <c r="R17" s="32"/>
      <c r="S17" s="151" t="s">
        <v>43</v>
      </c>
      <c r="T17" s="155">
        <v>15.63</v>
      </c>
      <c r="U17" s="151" t="s">
        <v>149</v>
      </c>
      <c r="V17" s="151" t="s">
        <v>42</v>
      </c>
    </row>
    <row r="18" spans="1:22" ht="15.75" x14ac:dyDescent="0.25">
      <c r="A18" s="151"/>
      <c r="B18" s="151"/>
      <c r="C18" s="151"/>
      <c r="D18" s="151"/>
      <c r="E18" s="151"/>
      <c r="F18" s="152"/>
      <c r="G18" s="16"/>
      <c r="H18" s="153"/>
      <c r="I18" s="154">
        <v>40</v>
      </c>
      <c r="J18" s="16" t="s">
        <v>25</v>
      </c>
      <c r="K18" s="112">
        <v>100</v>
      </c>
      <c r="L18" s="33"/>
      <c r="M18" s="16"/>
      <c r="N18" s="151" t="s">
        <v>68</v>
      </c>
      <c r="O18" s="32"/>
      <c r="P18" s="16"/>
      <c r="Q18" s="157"/>
      <c r="R18" s="157"/>
      <c r="S18" s="151" t="s">
        <v>114</v>
      </c>
      <c r="T18" s="155">
        <v>17.21</v>
      </c>
      <c r="U18" s="151" t="s">
        <v>149</v>
      </c>
      <c r="V18" s="151" t="s">
        <v>42</v>
      </c>
    </row>
    <row r="19" spans="1:22" ht="15.75" x14ac:dyDescent="0.25">
      <c r="A19" s="151"/>
      <c r="B19" s="151"/>
      <c r="C19" s="151"/>
      <c r="D19" s="151"/>
      <c r="E19" s="151"/>
      <c r="F19" s="152"/>
      <c r="G19" s="16"/>
      <c r="H19" s="153"/>
      <c r="I19" s="154">
        <v>40</v>
      </c>
      <c r="J19" s="16" t="s">
        <v>25</v>
      </c>
      <c r="K19" s="112">
        <v>100</v>
      </c>
      <c r="L19" s="33"/>
      <c r="M19" s="16"/>
      <c r="N19" s="151" t="s">
        <v>68</v>
      </c>
      <c r="O19" s="32"/>
      <c r="P19" s="16"/>
      <c r="Q19" s="32"/>
      <c r="R19" s="32"/>
      <c r="S19" s="151" t="s">
        <v>109</v>
      </c>
      <c r="T19" s="155">
        <v>17.21</v>
      </c>
      <c r="U19" s="151" t="s">
        <v>149</v>
      </c>
      <c r="V19" s="151" t="s">
        <v>42</v>
      </c>
    </row>
    <row r="20" spans="1:22" ht="15.75" x14ac:dyDescent="0.25">
      <c r="A20" s="151"/>
      <c r="B20" s="151"/>
      <c r="C20" s="151"/>
      <c r="D20" s="151"/>
      <c r="E20" s="151"/>
      <c r="F20" s="152"/>
      <c r="G20" s="16"/>
      <c r="H20" s="153"/>
      <c r="I20" s="154">
        <v>32</v>
      </c>
      <c r="J20" s="16" t="s">
        <v>25</v>
      </c>
      <c r="K20" s="112">
        <v>100</v>
      </c>
      <c r="L20" s="33"/>
      <c r="M20" s="16"/>
      <c r="N20" s="151" t="s">
        <v>68</v>
      </c>
      <c r="O20" s="32"/>
      <c r="P20" s="16"/>
      <c r="Q20" s="32"/>
      <c r="R20" s="32"/>
      <c r="S20" s="151" t="s">
        <v>109</v>
      </c>
      <c r="T20" s="155">
        <v>16.899999999999999</v>
      </c>
      <c r="U20" s="151" t="s">
        <v>149</v>
      </c>
      <c r="V20" s="151" t="s">
        <v>42</v>
      </c>
    </row>
    <row r="21" spans="1:22" ht="15.75" x14ac:dyDescent="0.25">
      <c r="A21" s="151"/>
      <c r="B21" s="151"/>
      <c r="C21" s="151"/>
      <c r="D21" s="151"/>
      <c r="E21" s="151"/>
      <c r="F21" s="152"/>
      <c r="G21" s="156"/>
      <c r="H21" s="153"/>
      <c r="I21" s="154">
        <v>16</v>
      </c>
      <c r="J21" s="16" t="s">
        <v>25</v>
      </c>
      <c r="K21" s="112">
        <v>100</v>
      </c>
      <c r="L21" s="16"/>
      <c r="M21" s="16"/>
      <c r="N21" s="151" t="s">
        <v>68</v>
      </c>
      <c r="O21" s="32"/>
      <c r="P21" s="16"/>
      <c r="Q21" s="16"/>
      <c r="R21" s="32"/>
      <c r="S21" s="151" t="s">
        <v>43</v>
      </c>
      <c r="T21" s="155">
        <v>15.63</v>
      </c>
      <c r="U21" s="151" t="s">
        <v>149</v>
      </c>
      <c r="V21" s="151" t="s">
        <v>42</v>
      </c>
    </row>
  </sheetData>
  <autoFilter ref="A12:V21" xr:uid="{496FCD4A-2103-4D41-B7AE-B7CC81C57767}"/>
  <sortState xmlns:xlrd2="http://schemas.microsoft.com/office/spreadsheetml/2017/richdata2" ref="A13:V21">
    <sortCondition ref="N13:N21" customList="onbepaalde tijd,bepaalde tijd"/>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21">
    <cfRule type="duplicateValues" dxfId="20" priority="42"/>
  </conditionalFormatting>
  <dataValidations count="22">
    <dataValidation type="list" allowBlank="1" showInputMessage="1" showErrorMessage="1" sqref="C10:V10" xr:uid="{1C19F7A5-6EAB-4E7A-BE4B-9CCE930A1FA1}">
      <formula1>#REF!</formula1>
    </dataValidation>
    <dataValidation allowBlank="1" showInputMessage="1" showErrorMessage="1" prompt="Werknemers of uitzendkrachten al dan niet vallend onder de werkingssfeer van de cao taxivervoer die ingezet worden op het aanbestede vervoerscontract." sqref="A11:K11" xr:uid="{94BCC744-C91C-4E98-BC61-35478B614553}"/>
    <dataValidation allowBlank="1" showInputMessage="1" showErrorMessage="1" prompt="Geboortedatum van werknemer." sqref="H12" xr:uid="{FD6E5875-EF8D-4D76-9F73-74E340ED6C4E}"/>
    <dataValidation allowBlank="1" showInputMessage="1" showErrorMessage="1" prompt="Emailadres van werknemer." sqref="G12" xr:uid="{FACF8464-0DE0-45D2-BB48-E37596C5254D}"/>
    <dataValidation allowBlank="1" showInputMessage="1" showErrorMessage="1" prompt="Telefoonnummer van werknemer." sqref="F12" xr:uid="{8A332DAB-54A7-4B9F-BA54-1811BE9C3172}"/>
    <dataValidation allowBlank="1" showInputMessage="1" showErrorMessage="1" prompt="Woonplaats van werknemer." sqref="E12" xr:uid="{26B8AA97-AB69-4EF2-844F-C78F11A8EC45}"/>
    <dataValidation allowBlank="1" showInputMessage="1" showErrorMessage="1" prompt="Postcode van werknemer." sqref="D12" xr:uid="{CD116445-1FAC-4C2C-983D-FB1ECF2D06DC}"/>
    <dataValidation allowBlank="1" showInputMessage="1" showErrorMessage="1" prompt="Adres van werknemer." sqref="C12" xr:uid="{F4247EAB-061F-47F3-B3EE-D3AF58D41606}"/>
    <dataValidation allowBlank="1" showInputMessage="1" showErrorMessage="1" prompt="Achternaam van werknemer." sqref="B12" xr:uid="{313A820B-7972-4AF3-985A-63FEF55C93BD}"/>
    <dataValidation allowBlank="1" showInputMessage="1" showErrorMessage="1" prompt="Voorletters van werknemer." sqref="A12" xr:uid="{C05F1FB8-B296-42E5-A8CB-5797C516DEB3}"/>
    <dataValidation allowBlank="1" showInputMessage="1" showErrorMessage="1" prompt="Laatstverdiende bruto uurloon zoals deze van toepassing was op de publicatiedatum van deze aanbesteding conform de laatst verkregen loonstrook." sqref="T12" xr:uid="{FECBAE21-5298-4F5F-8B89-D1C8225EF345}"/>
    <dataValidation allowBlank="1" showInputMessage="1" showErrorMessage="1" prompt="De functie van de werknemer." sqref="S12" xr:uid="{52E3C92B-392B-4274-AC68-3DB4D91C774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5E97057-8411-4F00-B717-2908A877B776}"/>
    <dataValidation allowBlank="1" showInputMessage="1" showErrorMessage="1" prompt="Het aantal jaren welke relevant zijn voor het vaststellen van de transitievergoeding." sqref="Q12" xr:uid="{B2A736D4-A589-42B3-8CF7-49896E70B15E}"/>
    <dataValidation allowBlank="1" showInputMessage="1" showErrorMessage="1" prompt="Aantal arbeidsovereenkomsten bij bepaalde tijd." sqref="P12" xr:uid="{66E74AA5-E99F-45D1-84AB-B891779DF549}"/>
    <dataValidation allowBlank="1" showInputMessage="1" showErrorMessage="1" prompt="Eindatum van de arbeidsovereenkomst bij een contract voor bepaalde tijd." sqref="O12" xr:uid="{71320A04-3C21-4159-BA3D-F5AFD5E2892B}"/>
    <dataValidation allowBlank="1" showInputMessage="1" showErrorMessage="1" prompt="Duur van het dienstverband: Bepaalde tijd of onbepaalde tijd." sqref="N12" xr:uid="{8ACF46D4-4F95-4CA4-9BD1-D3C972282897}"/>
    <dataValidation allowBlank="1" showInputMessage="1" showErrorMessage="1" prompt="Aantal vakantiedagen, conform de laatste loonstrook of laatste vakantiekaart." sqref="M12" xr:uid="{A9FE360F-889F-49BA-A200-FBD5326EF21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216D0CC-C859-41E1-A2DE-F2C4CEE01DCE}"/>
    <dataValidation allowBlank="1" showInputMessage="1" showErrorMessage="1" prompt="Gemiddeld aantal gewerkte uren (inclusief betaald verlof en ziekte) in de referte periode van 3 kalendermaanden direct voorafgaand aan de publicatiedatum van de aanbesteding." sqref="I12" xr:uid="{A5F1BF30-C484-4404-B100-5BB4680F2DDA}"/>
    <dataValidation allowBlank="1" showInputMessage="1" showErrorMessage="1" prompt="Standplaats zijnde het vestigingsadres." sqref="U12:V12" xr:uid="{C9F93E20-53FD-4BAC-B413-B2173CE7697E}"/>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0317029-02C2-42FF-A8D9-49EEE9DD8DDE}"/>
  </dataValidations>
  <pageMargins left="0.7" right="0.7" top="0.75" bottom="0.75" header="0.3" footer="0.3"/>
  <pageSetup paperSize="9" scale="2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323B-BEE7-4511-949D-61CB89B22AA4}">
  <sheetPr>
    <pageSetUpPr fitToPage="1"/>
  </sheetPr>
  <dimension ref="A1:V15"/>
  <sheetViews>
    <sheetView view="pageBreakPreview" topLeftCell="I1" zoomScale="80" zoomScaleNormal="70" zoomScaleSheetLayoutView="80" workbookViewId="0">
      <selection activeCell="V13" sqref="V13:V15"/>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151</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59"/>
      <c r="B13" s="59"/>
      <c r="C13" s="59"/>
      <c r="D13" s="59"/>
      <c r="E13" s="59"/>
      <c r="F13" s="59"/>
      <c r="G13" s="158"/>
      <c r="H13" s="60"/>
      <c r="I13" s="61">
        <v>173.33</v>
      </c>
      <c r="J13" s="59" t="s">
        <v>26</v>
      </c>
      <c r="K13" s="62">
        <v>0.36310494585036002</v>
      </c>
      <c r="L13" s="62"/>
      <c r="M13" s="59">
        <v>25</v>
      </c>
      <c r="N13" s="60" t="s">
        <v>68</v>
      </c>
      <c r="O13" s="60"/>
      <c r="P13" s="59"/>
      <c r="Q13" s="61">
        <v>7</v>
      </c>
      <c r="R13" s="60">
        <v>43056</v>
      </c>
      <c r="S13" s="63" t="s">
        <v>40</v>
      </c>
      <c r="T13" s="64">
        <v>16.579999999999998</v>
      </c>
      <c r="U13" s="159" t="s">
        <v>152</v>
      </c>
      <c r="V13" s="253"/>
    </row>
    <row r="14" spans="1:22" ht="15.75" x14ac:dyDescent="0.25">
      <c r="A14" s="59"/>
      <c r="B14" s="59"/>
      <c r="C14" s="59"/>
      <c r="D14" s="59"/>
      <c r="E14" s="59"/>
      <c r="F14" s="59"/>
      <c r="G14" s="59"/>
      <c r="H14" s="60"/>
      <c r="I14" s="61">
        <v>76.498333333333335</v>
      </c>
      <c r="J14" s="59" t="s">
        <v>26</v>
      </c>
      <c r="K14" s="62">
        <v>0.37829437097395002</v>
      </c>
      <c r="L14" s="62"/>
      <c r="M14" s="59">
        <v>25</v>
      </c>
      <c r="N14" s="60" t="s">
        <v>68</v>
      </c>
      <c r="O14" s="60"/>
      <c r="P14" s="59"/>
      <c r="Q14" s="61">
        <v>21</v>
      </c>
      <c r="R14" s="60">
        <v>37803</v>
      </c>
      <c r="S14" s="63" t="s">
        <v>40</v>
      </c>
      <c r="T14" s="64">
        <v>17.21</v>
      </c>
      <c r="U14" s="59" t="s">
        <v>152</v>
      </c>
      <c r="V14" s="253"/>
    </row>
    <row r="15" spans="1:22" ht="15.75" x14ac:dyDescent="0.25">
      <c r="A15" s="59"/>
      <c r="B15" s="59"/>
      <c r="C15" s="59"/>
      <c r="D15" s="59"/>
      <c r="E15" s="59"/>
      <c r="F15" s="59"/>
      <c r="G15" s="59"/>
      <c r="H15" s="60"/>
      <c r="I15" s="61">
        <v>173.33</v>
      </c>
      <c r="J15" s="59" t="s">
        <v>26</v>
      </c>
      <c r="K15" s="62">
        <v>0.1460773517535956</v>
      </c>
      <c r="L15" s="62"/>
      <c r="M15" s="59">
        <v>25</v>
      </c>
      <c r="N15" s="60" t="s">
        <v>68</v>
      </c>
      <c r="O15" s="60"/>
      <c r="P15" s="59"/>
      <c r="Q15" s="61">
        <v>23</v>
      </c>
      <c r="R15" s="60">
        <v>37050</v>
      </c>
      <c r="S15" s="63" t="s">
        <v>40</v>
      </c>
      <c r="T15" s="64">
        <v>17.21</v>
      </c>
      <c r="U15" s="59" t="s">
        <v>152</v>
      </c>
      <c r="V15" s="254"/>
    </row>
  </sheetData>
  <autoFilter ref="A12:V15" xr:uid="{496FCD4A-2103-4D41-B7AE-B7CC81C57767}"/>
  <sortState xmlns:xlrd2="http://schemas.microsoft.com/office/spreadsheetml/2017/richdata2" ref="A13:V15">
    <sortCondition ref="N13:N15" customList="onbepaalde tijd,bepaalde tijd"/>
    <sortCondition ref="R13:R15"/>
    <sortCondition ref="H13:H15"/>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5">
    <cfRule type="duplicateValues" dxfId="19" priority="43"/>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0555657-9089-4C33-9E62-D002079769EB}"/>
    <dataValidation allowBlank="1" showInputMessage="1" showErrorMessage="1" prompt="Standplaats zijnde het vestigingsadres." sqref="U12:V12" xr:uid="{94EF1C0E-4D3A-43F1-BE04-94C2E2A915A4}"/>
    <dataValidation allowBlank="1" showInputMessage="1" showErrorMessage="1" prompt="Gemiddeld aantal gewerkte uren (inclusief betaald verlof en ziekte) in de referte periode van 3 kalendermaanden direct voorafgaand aan de publicatiedatum van de aanbesteding." sqref="I12" xr:uid="{92D6247E-B8B4-42E0-852A-CE6348A2F65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821F2E7-5071-4C7C-B60E-88CC73DE6160}"/>
    <dataValidation allowBlank="1" showInputMessage="1" showErrorMessage="1" prompt="Aantal vakantiedagen, conform de laatste loonstrook of laatste vakantiekaart." sqref="M12" xr:uid="{4CCB8E98-98F7-4C21-952F-B9B00D3DB1DB}"/>
    <dataValidation allowBlank="1" showInputMessage="1" showErrorMessage="1" prompt="Duur van het dienstverband: Bepaalde tijd of onbepaalde tijd." sqref="N12" xr:uid="{440B2CF8-EA37-4478-BA9A-4D357029272F}"/>
    <dataValidation allowBlank="1" showInputMessage="1" showErrorMessage="1" prompt="Eindatum van de arbeidsovereenkomst bij een contract voor bepaalde tijd." sqref="O12" xr:uid="{467BE2EA-4E15-4461-939D-AC99D18516D7}"/>
    <dataValidation allowBlank="1" showInputMessage="1" showErrorMessage="1" prompt="Aantal arbeidsovereenkomsten bij bepaalde tijd." sqref="P12" xr:uid="{4F2B320A-F47D-4D37-90FB-1A55FDDD5356}"/>
    <dataValidation allowBlank="1" showInputMessage="1" showErrorMessage="1" prompt="Het aantal jaren welke relevant zijn voor het vaststellen van de transitievergoeding." sqref="Q12" xr:uid="{E5E24505-BEF9-446F-8D2B-EDBD08096188}"/>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562A9C92-B4E5-4BE8-A5F0-4318C5665B83}"/>
    <dataValidation allowBlank="1" showInputMessage="1" showErrorMessage="1" prompt="De functie van de werknemer." sqref="S12" xr:uid="{D684D09A-1059-49CF-8481-3BEEBC20CF64}"/>
    <dataValidation allowBlank="1" showInputMessage="1" showErrorMessage="1" prompt="Laatstverdiende bruto uurloon zoals deze van toepassing was op de publicatiedatum van deze aanbesteding conform de laatst verkregen loonstrook." sqref="T12" xr:uid="{663AF23B-22CE-447E-9BB8-1515CE5AF304}"/>
    <dataValidation allowBlank="1" showInputMessage="1" showErrorMessage="1" prompt="Voorletters van werknemer." sqref="A12" xr:uid="{37AAD98E-0A3B-45BB-8974-FB7ACE534C48}"/>
    <dataValidation allowBlank="1" showInputMessage="1" showErrorMessage="1" prompt="Achternaam van werknemer." sqref="B12" xr:uid="{15863257-3F14-43BC-A46B-5F0515D55B38}"/>
    <dataValidation allowBlank="1" showInputMessage="1" showErrorMessage="1" prompt="Adres van werknemer." sqref="C12" xr:uid="{166ED544-D285-421B-86A3-B22B783D38D9}"/>
    <dataValidation allowBlank="1" showInputMessage="1" showErrorMessage="1" prompt="Postcode van werknemer." sqref="D12" xr:uid="{42A0C338-0CC5-4222-A909-EF6E4667FD42}"/>
    <dataValidation allowBlank="1" showInputMessage="1" showErrorMessage="1" prompt="Woonplaats van werknemer." sqref="E12" xr:uid="{1644ECB2-6B49-448D-A050-AA524F90EB00}"/>
    <dataValidation allowBlank="1" showInputMessage="1" showErrorMessage="1" prompt="Telefoonnummer van werknemer." sqref="F12" xr:uid="{D8F3029D-4AD9-411F-AD7C-BF5696535A4C}"/>
    <dataValidation allowBlank="1" showInputMessage="1" showErrorMessage="1" prompt="Emailadres van werknemer." sqref="G12" xr:uid="{A091FA0C-592B-4273-A568-9D30C2615D90}"/>
    <dataValidation allowBlank="1" showInputMessage="1" showErrorMessage="1" prompt="Geboortedatum van werknemer." sqref="H12" xr:uid="{0AC75F2F-2824-4E5C-ADBB-7E820A010CFB}"/>
    <dataValidation allowBlank="1" showInputMessage="1" showErrorMessage="1" prompt="Werknemers of uitzendkrachten al dan niet vallend onder de werkingssfeer van de cao taxivervoer die ingezet worden op het aanbestede vervoerscontract." sqref="A11:K11" xr:uid="{6EAFA4AF-CA80-4A43-9BAF-3C757123E5FA}"/>
    <dataValidation type="list" allowBlank="1" showInputMessage="1" showErrorMessage="1" sqref="C10:V10" xr:uid="{228743DC-E2B8-48A1-90CF-EB19776A7F24}">
      <formula1>#REF!</formula1>
    </dataValidation>
  </dataValidations>
  <pageMargins left="0.7" right="0.7" top="0.75" bottom="0.75" header="0.3" footer="0.3"/>
  <pageSetup paperSize="9" scale="2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4A972-0A29-4F9A-9488-7FF464EB9C8F}">
  <sheetPr>
    <pageSetUpPr fitToPage="1"/>
  </sheetPr>
  <dimension ref="A1:V24"/>
  <sheetViews>
    <sheetView view="pageBreakPreview" topLeftCell="I7" zoomScale="80" zoomScaleNormal="70" zoomScaleSheetLayoutView="80" workbookViewId="0">
      <selection activeCell="AA29" sqref="AA29"/>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153</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2"/>
      <c r="B13" s="12"/>
      <c r="C13" s="12"/>
      <c r="D13" s="12"/>
      <c r="E13" s="12"/>
      <c r="F13" s="12"/>
      <c r="G13" s="12"/>
      <c r="H13" s="34"/>
      <c r="I13" s="12">
        <v>13.2</v>
      </c>
      <c r="J13" s="59" t="s">
        <v>26</v>
      </c>
      <c r="K13" s="12">
        <v>51.74</v>
      </c>
      <c r="L13" s="12"/>
      <c r="M13" s="12">
        <v>25</v>
      </c>
      <c r="N13" s="77" t="s">
        <v>68</v>
      </c>
      <c r="O13" s="12"/>
      <c r="P13" s="12"/>
      <c r="Q13" s="12">
        <v>36</v>
      </c>
      <c r="R13" s="34">
        <v>32540</v>
      </c>
      <c r="S13" s="12" t="s">
        <v>105</v>
      </c>
      <c r="T13" s="255">
        <v>17.21</v>
      </c>
      <c r="U13" s="12" t="s">
        <v>153</v>
      </c>
      <c r="V13" s="12"/>
    </row>
    <row r="14" spans="1:22" ht="15.75" x14ac:dyDescent="0.25">
      <c r="A14" s="12"/>
      <c r="B14" s="12"/>
      <c r="C14" s="12"/>
      <c r="D14" s="12"/>
      <c r="E14" s="12"/>
      <c r="F14" s="12"/>
      <c r="G14" s="12"/>
      <c r="H14" s="34"/>
      <c r="I14" s="12">
        <v>184.15</v>
      </c>
      <c r="J14" s="59" t="s">
        <v>26</v>
      </c>
      <c r="K14" s="12">
        <v>40.44</v>
      </c>
      <c r="L14" s="62"/>
      <c r="M14" s="12">
        <v>23</v>
      </c>
      <c r="N14" s="91" t="s">
        <v>68</v>
      </c>
      <c r="O14" s="12" t="s">
        <v>154</v>
      </c>
      <c r="P14" s="12"/>
      <c r="Q14" s="256">
        <v>8</v>
      </c>
      <c r="R14" s="34">
        <v>41887</v>
      </c>
      <c r="S14" s="12" t="s">
        <v>105</v>
      </c>
      <c r="T14" s="255">
        <v>17.21</v>
      </c>
      <c r="U14" s="12" t="s">
        <v>153</v>
      </c>
      <c r="V14" s="12"/>
    </row>
    <row r="15" spans="1:22" ht="15.75" x14ac:dyDescent="0.25">
      <c r="A15" s="12"/>
      <c r="B15" s="12"/>
      <c r="C15" s="12"/>
      <c r="D15" s="12"/>
      <c r="E15" s="12"/>
      <c r="F15" s="12"/>
      <c r="G15" s="12"/>
      <c r="H15" s="34"/>
      <c r="I15" s="12">
        <v>178.16</v>
      </c>
      <c r="J15" s="59" t="s">
        <v>26</v>
      </c>
      <c r="K15" s="12">
        <v>26.52</v>
      </c>
      <c r="L15" s="62"/>
      <c r="M15" s="12">
        <v>25</v>
      </c>
      <c r="N15" s="77" t="s">
        <v>68</v>
      </c>
      <c r="O15" s="12"/>
      <c r="P15" s="12"/>
      <c r="Q15" s="12">
        <v>7</v>
      </c>
      <c r="R15" s="34">
        <v>43287</v>
      </c>
      <c r="S15" s="12" t="s">
        <v>105</v>
      </c>
      <c r="T15" s="255">
        <v>16.899999999999999</v>
      </c>
      <c r="U15" s="12" t="s">
        <v>153</v>
      </c>
      <c r="V15" s="12"/>
    </row>
    <row r="16" spans="1:22" ht="15.75" x14ac:dyDescent="0.25">
      <c r="A16" s="12"/>
      <c r="B16" s="12"/>
      <c r="C16" s="12"/>
      <c r="D16" s="12"/>
      <c r="E16" s="12"/>
      <c r="F16" s="12"/>
      <c r="G16" s="12"/>
      <c r="H16" s="34"/>
      <c r="I16" s="12">
        <v>50.95</v>
      </c>
      <c r="J16" s="59" t="s">
        <v>26</v>
      </c>
      <c r="K16" s="12">
        <v>29.52</v>
      </c>
      <c r="L16" s="62"/>
      <c r="M16" s="12">
        <v>23</v>
      </c>
      <c r="N16" s="91" t="s">
        <v>68</v>
      </c>
      <c r="O16" s="12" t="s">
        <v>154</v>
      </c>
      <c r="P16" s="12"/>
      <c r="Q16" s="256">
        <v>5</v>
      </c>
      <c r="R16" s="34">
        <v>43749</v>
      </c>
      <c r="S16" s="12" t="s">
        <v>105</v>
      </c>
      <c r="T16" s="255">
        <v>15.94</v>
      </c>
      <c r="U16" s="12" t="s">
        <v>153</v>
      </c>
      <c r="V16" s="12"/>
    </row>
    <row r="17" spans="1:22" ht="15.75" x14ac:dyDescent="0.25">
      <c r="A17" s="12"/>
      <c r="B17" s="12"/>
      <c r="C17" s="12"/>
      <c r="D17" s="12"/>
      <c r="E17" s="12"/>
      <c r="F17" s="12"/>
      <c r="G17" s="12"/>
      <c r="H17" s="34"/>
      <c r="I17" s="12">
        <v>176</v>
      </c>
      <c r="J17" s="59" t="s">
        <v>26</v>
      </c>
      <c r="K17" s="12">
        <v>36.92</v>
      </c>
      <c r="L17" s="62"/>
      <c r="M17" s="12">
        <v>25</v>
      </c>
      <c r="N17" s="91" t="s">
        <v>68</v>
      </c>
      <c r="O17" s="12"/>
      <c r="P17" s="12"/>
      <c r="Q17" s="256">
        <v>4</v>
      </c>
      <c r="R17" s="34">
        <v>44197</v>
      </c>
      <c r="S17" s="12" t="s">
        <v>105</v>
      </c>
      <c r="T17" s="255">
        <v>19.55</v>
      </c>
      <c r="U17" s="12" t="s">
        <v>153</v>
      </c>
      <c r="V17" s="12"/>
    </row>
    <row r="18" spans="1:22" ht="15.75" x14ac:dyDescent="0.25">
      <c r="A18" s="12"/>
      <c r="B18" s="12"/>
      <c r="C18" s="12"/>
      <c r="D18" s="12"/>
      <c r="E18" s="12"/>
      <c r="F18" s="12"/>
      <c r="G18" s="12"/>
      <c r="H18" s="34"/>
      <c r="I18" s="12">
        <v>182.11</v>
      </c>
      <c r="J18" s="59" t="s">
        <v>26</v>
      </c>
      <c r="K18" s="12">
        <v>27.69</v>
      </c>
      <c r="L18" s="62"/>
      <c r="M18" s="12">
        <v>23</v>
      </c>
      <c r="N18" s="91" t="s">
        <v>68</v>
      </c>
      <c r="O18" s="12" t="s">
        <v>154</v>
      </c>
      <c r="P18" s="12"/>
      <c r="Q18" s="256">
        <v>4</v>
      </c>
      <c r="R18" s="34">
        <v>44348</v>
      </c>
      <c r="S18" s="12" t="s">
        <v>105</v>
      </c>
      <c r="T18" s="255">
        <v>15.94</v>
      </c>
      <c r="U18" s="12" t="s">
        <v>153</v>
      </c>
      <c r="V18" s="12"/>
    </row>
    <row r="19" spans="1:22" ht="15.75" x14ac:dyDescent="0.25">
      <c r="A19" s="12"/>
      <c r="B19" s="12"/>
      <c r="C19" s="12"/>
      <c r="D19" s="12"/>
      <c r="E19" s="12"/>
      <c r="F19" s="12"/>
      <c r="G19" s="12"/>
      <c r="H19" s="34"/>
      <c r="I19" s="12">
        <v>109.98</v>
      </c>
      <c r="J19" s="59" t="s">
        <v>26</v>
      </c>
      <c r="K19" s="12">
        <v>35.590000000000003</v>
      </c>
      <c r="L19" s="12"/>
      <c r="M19" s="12">
        <v>23</v>
      </c>
      <c r="N19" s="77" t="s">
        <v>68</v>
      </c>
      <c r="O19" s="12"/>
      <c r="P19" s="12"/>
      <c r="Q19" s="12">
        <v>4</v>
      </c>
      <c r="R19" s="34">
        <v>44378</v>
      </c>
      <c r="S19" s="12" t="s">
        <v>105</v>
      </c>
      <c r="T19" s="255">
        <v>15.63</v>
      </c>
      <c r="U19" s="12" t="s">
        <v>153</v>
      </c>
      <c r="V19" s="12"/>
    </row>
    <row r="20" spans="1:22" ht="15.75" x14ac:dyDescent="0.25">
      <c r="A20" s="12"/>
      <c r="B20" s="12"/>
      <c r="C20" s="12"/>
      <c r="D20" s="12"/>
      <c r="E20" s="12"/>
      <c r="F20" s="12"/>
      <c r="G20" s="12"/>
      <c r="H20" s="34"/>
      <c r="I20" s="12">
        <v>123.2</v>
      </c>
      <c r="J20" s="59" t="s">
        <v>26</v>
      </c>
      <c r="K20" s="12">
        <v>13.63</v>
      </c>
      <c r="L20" s="12"/>
      <c r="M20" s="12">
        <v>25</v>
      </c>
      <c r="N20" s="77" t="s">
        <v>68</v>
      </c>
      <c r="O20" s="12"/>
      <c r="P20" s="12"/>
      <c r="Q20" s="12">
        <v>25</v>
      </c>
      <c r="R20" s="34">
        <v>36770</v>
      </c>
      <c r="S20" s="12" t="s">
        <v>105</v>
      </c>
      <c r="T20" s="255">
        <v>17.21</v>
      </c>
      <c r="U20" s="12" t="s">
        <v>153</v>
      </c>
      <c r="V20" s="12"/>
    </row>
    <row r="21" spans="1:22" ht="15.75" x14ac:dyDescent="0.25">
      <c r="A21" s="12"/>
      <c r="B21" s="12"/>
      <c r="C21" s="12"/>
      <c r="D21" s="12"/>
      <c r="E21" s="12"/>
      <c r="F21" s="12"/>
      <c r="G21" s="12"/>
      <c r="H21" s="34"/>
      <c r="I21" s="12">
        <v>104.8</v>
      </c>
      <c r="J21" s="59" t="s">
        <v>26</v>
      </c>
      <c r="K21" s="12">
        <v>10.16</v>
      </c>
      <c r="L21" s="12"/>
      <c r="M21" s="12">
        <v>25</v>
      </c>
      <c r="N21" s="77" t="s">
        <v>68</v>
      </c>
      <c r="O21" s="12"/>
      <c r="P21" s="12"/>
      <c r="Q21" s="12">
        <v>24</v>
      </c>
      <c r="R21" s="34">
        <v>36923</v>
      </c>
      <c r="S21" s="12" t="s">
        <v>105</v>
      </c>
      <c r="T21" s="255">
        <v>17.21</v>
      </c>
      <c r="U21" s="12" t="s">
        <v>153</v>
      </c>
      <c r="V21" s="12"/>
    </row>
    <row r="22" spans="1:22" ht="15.75" x14ac:dyDescent="0.25">
      <c r="A22" s="12"/>
      <c r="B22" s="12"/>
      <c r="C22" s="12"/>
      <c r="D22" s="12"/>
      <c r="E22" s="12"/>
      <c r="F22" s="12"/>
      <c r="G22" s="12"/>
      <c r="H22" s="34"/>
      <c r="I22" s="12">
        <v>130.24</v>
      </c>
      <c r="J22" s="59" t="s">
        <v>26</v>
      </c>
      <c r="K22" s="12">
        <v>15.12</v>
      </c>
      <c r="L22" s="12"/>
      <c r="M22" s="12">
        <v>25</v>
      </c>
      <c r="N22" s="77" t="s">
        <v>68</v>
      </c>
      <c r="O22" s="12"/>
      <c r="P22" s="12"/>
      <c r="Q22" s="12">
        <v>23</v>
      </c>
      <c r="R22" s="34">
        <v>37424</v>
      </c>
      <c r="S22" s="12" t="s">
        <v>105</v>
      </c>
      <c r="T22" s="255">
        <v>17.21</v>
      </c>
      <c r="U22" s="12" t="s">
        <v>153</v>
      </c>
      <c r="V22" s="12"/>
    </row>
    <row r="23" spans="1:22" ht="15.75" x14ac:dyDescent="0.25">
      <c r="A23" s="12"/>
      <c r="B23" s="12"/>
      <c r="C23" s="12"/>
      <c r="D23" s="12"/>
      <c r="E23" s="12"/>
      <c r="F23" s="12"/>
      <c r="G23" s="12"/>
      <c r="H23" s="34"/>
      <c r="I23" s="12">
        <v>92</v>
      </c>
      <c r="J23" s="59" t="s">
        <v>26</v>
      </c>
      <c r="K23" s="12">
        <v>18.03</v>
      </c>
      <c r="L23" s="12"/>
      <c r="M23" s="12">
        <v>25</v>
      </c>
      <c r="N23" s="77" t="s">
        <v>68</v>
      </c>
      <c r="O23" s="12"/>
      <c r="P23" s="12"/>
      <c r="Q23" s="12">
        <v>21</v>
      </c>
      <c r="R23" s="34">
        <v>38169</v>
      </c>
      <c r="S23" s="12" t="s">
        <v>105</v>
      </c>
      <c r="T23" s="255">
        <v>17.21</v>
      </c>
      <c r="U23" s="12" t="s">
        <v>153</v>
      </c>
      <c r="V23" s="12"/>
    </row>
    <row r="24" spans="1:22" ht="15.75" x14ac:dyDescent="0.25">
      <c r="A24" s="12"/>
      <c r="B24" s="12"/>
      <c r="C24" s="12"/>
      <c r="D24" s="12"/>
      <c r="E24" s="12"/>
      <c r="F24" s="12"/>
      <c r="G24" s="12"/>
      <c r="H24" s="34"/>
      <c r="I24" s="12">
        <v>133.59</v>
      </c>
      <c r="J24" s="59" t="s">
        <v>26</v>
      </c>
      <c r="K24" s="12">
        <v>17.64</v>
      </c>
      <c r="L24" s="62"/>
      <c r="M24" s="12">
        <v>23</v>
      </c>
      <c r="N24" s="91" t="s">
        <v>68</v>
      </c>
      <c r="O24" s="12" t="s">
        <v>154</v>
      </c>
      <c r="P24" s="12"/>
      <c r="Q24" s="256">
        <v>8</v>
      </c>
      <c r="R24" s="34">
        <v>40854</v>
      </c>
      <c r="S24" s="12" t="s">
        <v>105</v>
      </c>
      <c r="T24" s="255">
        <v>17.21</v>
      </c>
      <c r="U24" s="12" t="s">
        <v>153</v>
      </c>
      <c r="V24" s="12"/>
    </row>
  </sheetData>
  <autoFilter ref="A12:V24" xr:uid="{496FCD4A-2103-4D41-B7AE-B7CC81C57767}"/>
  <sortState xmlns:xlrd2="http://schemas.microsoft.com/office/spreadsheetml/2017/richdata2" ref="A13:V24">
    <sortCondition ref="N13:N24" customList="onbepaalde tijd,bepaalde tijd"/>
    <sortCondition ref="V13:V24" customList="nee,ja"/>
    <sortCondition ref="R13:R24"/>
    <sortCondition ref="H13:H24"/>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24">
    <cfRule type="duplicateValues" dxfId="18" priority="44"/>
  </conditionalFormatting>
  <dataValidations count="22">
    <dataValidation type="list" allowBlank="1" showInputMessage="1" showErrorMessage="1" sqref="C10:V10" xr:uid="{71FBC674-5529-4624-AE7B-B5C711D723C4}">
      <formula1>#REF!</formula1>
    </dataValidation>
    <dataValidation allowBlank="1" showInputMessage="1" showErrorMessage="1" prompt="Werknemers of uitzendkrachten al dan niet vallend onder de werkingssfeer van de cao taxivervoer die ingezet worden op het aanbestede vervoerscontract." sqref="A11:K11" xr:uid="{C7EA4D95-66C6-4013-B7D7-42B1F02C0BAE}"/>
    <dataValidation allowBlank="1" showInputMessage="1" showErrorMessage="1" prompt="Geboortedatum van werknemer." sqref="H12" xr:uid="{2139E6C4-3FDD-4493-93F4-4C51367AFF42}"/>
    <dataValidation allowBlank="1" showInputMessage="1" showErrorMessage="1" prompt="Emailadres van werknemer." sqref="G12" xr:uid="{C4A1A8E4-4A5F-44CC-84A7-877AD59DF3C2}"/>
    <dataValidation allowBlank="1" showInputMessage="1" showErrorMessage="1" prompt="Telefoonnummer van werknemer." sqref="F12" xr:uid="{200AA2AD-43C7-4126-9398-C234D8C727B0}"/>
    <dataValidation allowBlank="1" showInputMessage="1" showErrorMessage="1" prompt="Woonplaats van werknemer." sqref="E12" xr:uid="{C8201732-4A6A-4F17-9121-5AD73169011A}"/>
    <dataValidation allowBlank="1" showInputMessage="1" showErrorMessage="1" prompt="Postcode van werknemer." sqref="D12" xr:uid="{E68CD90C-7140-4D47-9B6D-A7D28AECBC07}"/>
    <dataValidation allowBlank="1" showInputMessage="1" showErrorMessage="1" prompt="Adres van werknemer." sqref="C12" xr:uid="{D1EEDA4A-1700-458D-AB42-4439E78D0A3A}"/>
    <dataValidation allowBlank="1" showInputMessage="1" showErrorMessage="1" prompt="Achternaam van werknemer." sqref="B12" xr:uid="{5FA5EAD5-D144-4E38-BF55-F49D475520DF}"/>
    <dataValidation allowBlank="1" showInputMessage="1" showErrorMessage="1" prompt="Voorletters van werknemer." sqref="A12" xr:uid="{F04FC8EB-01BB-4424-91AD-3746EF066D7C}"/>
    <dataValidation allowBlank="1" showInputMessage="1" showErrorMessage="1" prompt="Laatstverdiende bruto uurloon zoals deze van toepassing was op de publicatiedatum van deze aanbesteding conform de laatst verkregen loonstrook." sqref="T12" xr:uid="{9FAFE652-DF9C-471F-B278-326602452312}"/>
    <dataValidation allowBlank="1" showInputMessage="1" showErrorMessage="1" prompt="De functie van de werknemer." sqref="S12" xr:uid="{F60FE4AB-B706-43E6-80D1-594B228D341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3F1D216-9099-47F1-90F7-4A789FC7B843}"/>
    <dataValidation allowBlank="1" showInputMessage="1" showErrorMessage="1" prompt="Het aantal jaren welke relevant zijn voor het vaststellen van de transitievergoeding." sqref="Q12" xr:uid="{18BB62BC-C483-40CD-BBAA-7B43044E2433}"/>
    <dataValidation allowBlank="1" showInputMessage="1" showErrorMessage="1" prompt="Aantal arbeidsovereenkomsten bij bepaalde tijd." sqref="P12" xr:uid="{2F348AFD-1736-4A53-AA7C-447B37EED52A}"/>
    <dataValidation allowBlank="1" showInputMessage="1" showErrorMessage="1" prompt="Eindatum van de arbeidsovereenkomst bij een contract voor bepaalde tijd." sqref="O12" xr:uid="{CAA5150C-F21F-48DD-92AF-EB1D8B252032}"/>
    <dataValidation allowBlank="1" showInputMessage="1" showErrorMessage="1" prompt="Duur van het dienstverband: Bepaalde tijd of onbepaalde tijd." sqref="N12" xr:uid="{C9D69B4D-827B-4940-A112-8CF0F089ADA8}"/>
    <dataValidation allowBlank="1" showInputMessage="1" showErrorMessage="1" prompt="Aantal vakantiedagen, conform de laatste loonstrook of laatste vakantiekaart." sqref="M12" xr:uid="{007B7617-0F57-4541-A99C-0875117B99E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42BAF89-5475-407B-A300-47002B8E52FE}"/>
    <dataValidation allowBlank="1" showInputMessage="1" showErrorMessage="1" prompt="Gemiddeld aantal gewerkte uren (inclusief betaald verlof en ziekte) in de referte periode van 3 kalendermaanden direct voorafgaand aan de publicatiedatum van de aanbesteding." sqref="I12" xr:uid="{CDE5AB91-4AF4-45DE-9CB2-CAADB394EE18}"/>
    <dataValidation allowBlank="1" showInputMessage="1" showErrorMessage="1" prompt="Standplaats zijnde het vestigingsadres." sqref="U12:V12" xr:uid="{4F75AD41-36CA-401A-8948-1B4E7B51F9A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2034E79-6B03-4F14-92DB-BC91262FD2F9}"/>
  </dataValidations>
  <pageMargins left="0.7" right="0.7" top="0.75" bottom="0.75" header="0.3" footer="0.3"/>
  <pageSetup paperSize="9" scale="2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6E269-64F5-4087-B434-BD1FB4076FE9}">
  <sheetPr>
    <pageSetUpPr fitToPage="1"/>
  </sheetPr>
  <dimension ref="A1:V17"/>
  <sheetViews>
    <sheetView view="pageBreakPreview" topLeftCell="A2" zoomScale="80" zoomScaleNormal="70" zoomScaleSheetLayoutView="80" workbookViewId="0">
      <selection activeCell="AL13" sqref="AL13:AL14"/>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37.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customWidth="1"/>
    <col min="19" max="19" width="30.42578125"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55</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27" customHeight="1"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107</v>
      </c>
      <c r="U12" s="8" t="s">
        <v>15</v>
      </c>
      <c r="V12" s="8" t="s">
        <v>37</v>
      </c>
    </row>
    <row r="13" spans="1:22" ht="21" x14ac:dyDescent="0.35">
      <c r="A13" s="66"/>
      <c r="B13" s="67"/>
      <c r="C13" s="12"/>
      <c r="D13" s="18"/>
      <c r="E13" s="18"/>
      <c r="F13" s="18"/>
      <c r="G13" s="12"/>
      <c r="H13" s="68"/>
      <c r="I13" s="21">
        <f>283.89/13</f>
        <v>21.837692307692308</v>
      </c>
      <c r="J13" s="16" t="s">
        <v>25</v>
      </c>
      <c r="K13" s="69">
        <v>0.45</v>
      </c>
      <c r="L13" s="26"/>
      <c r="M13" s="18">
        <v>23</v>
      </c>
      <c r="N13" s="18" t="s">
        <v>68</v>
      </c>
      <c r="O13" s="16"/>
      <c r="P13" s="18">
        <v>1</v>
      </c>
      <c r="Q13" s="70" t="s">
        <v>52</v>
      </c>
      <c r="R13" s="71">
        <v>42826</v>
      </c>
      <c r="S13" s="16" t="s">
        <v>51</v>
      </c>
      <c r="T13" s="12">
        <v>17.21</v>
      </c>
      <c r="U13" s="12" t="s">
        <v>50</v>
      </c>
      <c r="V13" s="18" t="s">
        <v>42</v>
      </c>
    </row>
    <row r="14" spans="1:22" ht="21" x14ac:dyDescent="0.35">
      <c r="A14" s="18"/>
      <c r="B14" s="67"/>
      <c r="C14" s="12"/>
      <c r="D14" s="12"/>
      <c r="E14" s="18"/>
      <c r="F14" s="18"/>
      <c r="G14" s="12"/>
      <c r="H14" s="68"/>
      <c r="I14" s="21">
        <f>256.32/13</f>
        <v>19.716923076923077</v>
      </c>
      <c r="J14" s="16" t="s">
        <v>25</v>
      </c>
      <c r="K14" s="69">
        <v>0.45</v>
      </c>
      <c r="L14" s="26"/>
      <c r="M14" s="18">
        <v>23</v>
      </c>
      <c r="N14" s="18" t="s">
        <v>68</v>
      </c>
      <c r="O14" s="16"/>
      <c r="P14" s="18">
        <v>1</v>
      </c>
      <c r="Q14" s="72" t="s">
        <v>52</v>
      </c>
      <c r="R14" s="31">
        <v>43101</v>
      </c>
      <c r="S14" s="16" t="s">
        <v>51</v>
      </c>
      <c r="T14" s="12">
        <v>16.260000000000002</v>
      </c>
      <c r="U14" s="12" t="s">
        <v>50</v>
      </c>
      <c r="V14" s="18" t="s">
        <v>42</v>
      </c>
    </row>
    <row r="15" spans="1:22" ht="21" x14ac:dyDescent="0.35">
      <c r="A15" s="18"/>
      <c r="B15" s="67"/>
      <c r="C15" s="12"/>
      <c r="D15" s="12"/>
      <c r="E15" s="12"/>
      <c r="F15" s="18"/>
      <c r="G15" s="12"/>
      <c r="H15" s="68"/>
      <c r="I15" s="21">
        <f>184.71/13</f>
        <v>14.208461538461538</v>
      </c>
      <c r="J15" s="16" t="s">
        <v>25</v>
      </c>
      <c r="K15" s="69">
        <v>0.45</v>
      </c>
      <c r="L15" s="26"/>
      <c r="M15" s="18">
        <v>23</v>
      </c>
      <c r="N15" s="18" t="s">
        <v>68</v>
      </c>
      <c r="O15" s="16"/>
      <c r="P15" s="18"/>
      <c r="Q15" s="72" t="s">
        <v>49</v>
      </c>
      <c r="R15" s="31">
        <v>44859</v>
      </c>
      <c r="S15" s="16" t="s">
        <v>51</v>
      </c>
      <c r="T15" s="12">
        <v>15.94</v>
      </c>
      <c r="U15" s="12" t="s">
        <v>50</v>
      </c>
      <c r="V15" s="18" t="s">
        <v>42</v>
      </c>
    </row>
    <row r="16" spans="1:22" ht="21" x14ac:dyDescent="0.35">
      <c r="A16" s="18"/>
      <c r="B16" s="67"/>
      <c r="C16" s="12"/>
      <c r="D16" s="12"/>
      <c r="E16" s="12"/>
      <c r="F16" s="18"/>
      <c r="G16" s="12"/>
      <c r="H16" s="68"/>
      <c r="I16" s="21">
        <f>449.26/13</f>
        <v>34.558461538461536</v>
      </c>
      <c r="J16" s="16" t="s">
        <v>25</v>
      </c>
      <c r="K16" s="69">
        <v>0.1</v>
      </c>
      <c r="L16" s="26"/>
      <c r="M16" s="18">
        <v>23</v>
      </c>
      <c r="N16" s="18" t="s">
        <v>68</v>
      </c>
      <c r="O16" s="16"/>
      <c r="P16" s="18">
        <v>1</v>
      </c>
      <c r="Q16" s="72" t="s">
        <v>54</v>
      </c>
      <c r="R16" s="31">
        <v>43339</v>
      </c>
      <c r="S16" s="16" t="s">
        <v>51</v>
      </c>
      <c r="T16" s="12">
        <v>16.579999999999998</v>
      </c>
      <c r="U16" s="12" t="s">
        <v>50</v>
      </c>
      <c r="V16" s="18" t="s">
        <v>42</v>
      </c>
    </row>
    <row r="17" spans="1:22" ht="21" x14ac:dyDescent="0.35">
      <c r="A17" s="18"/>
      <c r="B17" s="67"/>
      <c r="C17" s="12"/>
      <c r="D17" s="12"/>
      <c r="E17" s="12"/>
      <c r="F17" s="18"/>
      <c r="G17" s="12"/>
      <c r="H17" s="68"/>
      <c r="I17" s="21">
        <v>15.31</v>
      </c>
      <c r="J17" s="16" t="s">
        <v>25</v>
      </c>
      <c r="K17" s="73">
        <v>0.125</v>
      </c>
      <c r="L17" s="26"/>
      <c r="M17" s="18">
        <v>23</v>
      </c>
      <c r="N17" s="18" t="s">
        <v>68</v>
      </c>
      <c r="O17" s="16"/>
      <c r="P17" s="18"/>
      <c r="Q17" s="72" t="s">
        <v>54</v>
      </c>
      <c r="R17" s="31">
        <v>43360</v>
      </c>
      <c r="S17" s="16" t="s">
        <v>51</v>
      </c>
      <c r="T17" s="12">
        <v>17.21</v>
      </c>
      <c r="U17" s="12" t="s">
        <v>50</v>
      </c>
      <c r="V17" s="18" t="s">
        <v>42</v>
      </c>
    </row>
  </sheetData>
  <autoFilter ref="A12:V17" xr:uid="{496FCD4A-2103-4D41-B7AE-B7CC81C57767}"/>
  <sortState xmlns:xlrd2="http://schemas.microsoft.com/office/spreadsheetml/2017/richdata2" ref="A13:V17">
    <sortCondition ref="N13:N17" customList="onbepaalde tijd,bepaalde tijd"/>
    <sortCondition ref="R13:R17"/>
    <sortCondition ref="H13:H17"/>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7">
    <cfRule type="duplicateValues" dxfId="44" priority="19"/>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D7682DB-5C40-47AE-9D40-7DE87BA89B57}"/>
    <dataValidation allowBlank="1" showInputMessage="1" showErrorMessage="1" prompt="Standplaats zijnde het vestigingsadres." sqref="U12:V12" xr:uid="{4FD96C40-1F5B-4B9C-98C5-6A0E5315D0E4}"/>
    <dataValidation allowBlank="1" showInputMessage="1" showErrorMessage="1" prompt="Gemiddeld aantal gewerkte uren (inclusief betaald verlof en ziekte) in de referte periode van 3 kalendermaanden direct voorafgaand aan de publicatiedatum van de aanbesteding." sqref="I12" xr:uid="{5638FD65-6558-4106-BA09-462562BCD124}"/>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04F479A-D661-4B42-9735-09CDDA1B25B1}"/>
    <dataValidation allowBlank="1" showInputMessage="1" showErrorMessage="1" prompt="Aantal vakantiedagen, conform de laatste loonstrook of laatste vakantiekaart." sqref="M12" xr:uid="{2F6A0ED2-1844-47A9-ABF2-3256BE06AAEF}"/>
    <dataValidation allowBlank="1" showInputMessage="1" showErrorMessage="1" prompt="Duur van het dienstverband: Bepaalde tijd of onbepaalde tijd." sqref="N12" xr:uid="{8A68C86E-C350-4BB2-8D44-6788CDEA21AC}"/>
    <dataValidation allowBlank="1" showInputMessage="1" showErrorMessage="1" prompt="Eindatum van de arbeidsovereenkomst bij een contract voor bepaalde tijd." sqref="O12" xr:uid="{B35CDCB8-3118-41EC-91D0-87C76A2C09CD}"/>
    <dataValidation allowBlank="1" showInputMessage="1" showErrorMessage="1" prompt="Aantal arbeidsovereenkomsten bij bepaalde tijd." sqref="P12" xr:uid="{325C60E8-3464-482B-A0F3-2E2C78B521B6}"/>
    <dataValidation allowBlank="1" showInputMessage="1" showErrorMessage="1" prompt="Het aantal jaren welke relevant zijn voor het vaststellen van de transitievergoeding." sqref="Q12" xr:uid="{A03B0833-0F52-43B7-98E0-81FE1BBC52B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AAAC87C-9CB5-4CBA-A9A5-8EE5E18973FD}"/>
    <dataValidation allowBlank="1" showInputMessage="1" showErrorMessage="1" prompt="De functie van de werknemer." sqref="S12" xr:uid="{042F9B41-CECE-4894-A578-2EEFFC6B6A30}"/>
    <dataValidation allowBlank="1" showInputMessage="1" showErrorMessage="1" prompt="Laatstverdiende bruto uurloon zoals deze van toepassing was op de publicatiedatum van deze aanbesteding conform de laatst verkregen loonstrook." sqref="T12" xr:uid="{C622C8EA-3B18-4297-9A00-7D4AB7A5CB89}"/>
    <dataValidation allowBlank="1" showInputMessage="1" showErrorMessage="1" prompt="Voorletters van werknemer." sqref="A12" xr:uid="{B52DE107-1B32-4320-B259-11458851DBE5}"/>
    <dataValidation allowBlank="1" showInputMessage="1" showErrorMessage="1" prompt="Achternaam van werknemer." sqref="B12" xr:uid="{A5768C73-C2CB-4491-BB13-AE88A5C11ABE}"/>
    <dataValidation allowBlank="1" showInputMessage="1" showErrorMessage="1" prompt="Adres van werknemer." sqref="C12" xr:uid="{1802ABD1-AE9D-4996-9023-AFCD327A0C24}"/>
    <dataValidation allowBlank="1" showInputMessage="1" showErrorMessage="1" prompt="Postcode van werknemer." sqref="D12" xr:uid="{2C987B91-51CD-470C-A1B9-ADF0B2C542EE}"/>
    <dataValidation allowBlank="1" showInputMessage="1" showErrorMessage="1" prompt="Woonplaats van werknemer." sqref="E12" xr:uid="{A8571368-3E84-4DD9-B954-FFE679AA8F9F}"/>
    <dataValidation allowBlank="1" showInputMessage="1" showErrorMessage="1" prompt="Telefoonnummer van werknemer." sqref="F12" xr:uid="{B1450091-7D10-40A8-B057-E531CC9AEE18}"/>
    <dataValidation allowBlank="1" showInputMessage="1" showErrorMessage="1" prompt="Emailadres van werknemer." sqref="G12" xr:uid="{BF8A5ADD-CFEC-4DDD-BDBE-AF5EC00BCB0F}"/>
    <dataValidation allowBlank="1" showInputMessage="1" showErrorMessage="1" prompt="Geboortedatum van werknemer." sqref="H12" xr:uid="{60ED7592-0D5F-4E58-9643-12CEAFAE4B91}"/>
    <dataValidation allowBlank="1" showInputMessage="1" showErrorMessage="1" prompt="Werknemers of uitzendkrachten al dan niet vallend onder de werkingssfeer van de cao taxivervoer die ingezet worden op het aanbestede vervoerscontract." sqref="A11:K11" xr:uid="{306BD41F-8D65-489E-937D-AC7EADCFE64F}"/>
    <dataValidation type="list" allowBlank="1" showInputMessage="1" showErrorMessage="1" sqref="C10:V10" xr:uid="{629D5F93-04FA-4374-8DE1-76F91091EBC6}">
      <formula1>#REF!</formula1>
    </dataValidation>
  </dataValidations>
  <pageMargins left="0.7" right="0.7" top="0.75" bottom="0.75" header="0.3" footer="0.3"/>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D437A-4B12-4C4F-A32F-6087811CA71E}">
  <sheetPr>
    <pageSetUpPr fitToPage="1"/>
  </sheetPr>
  <dimension ref="A1:V19"/>
  <sheetViews>
    <sheetView view="pageBreakPreview" topLeftCell="I3" zoomScale="80" zoomScaleNormal="70" zoomScaleSheetLayoutView="80" workbookViewId="0">
      <selection activeCell="AK19" sqref="AK19"/>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216</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6"/>
      <c r="B13" s="16"/>
      <c r="C13" s="16"/>
      <c r="D13" s="16"/>
      <c r="E13" s="16"/>
      <c r="F13" s="16"/>
      <c r="G13" s="160"/>
      <c r="H13" s="32"/>
      <c r="I13" s="16">
        <v>40</v>
      </c>
      <c r="J13" s="16" t="s">
        <v>25</v>
      </c>
      <c r="K13" s="161">
        <v>0.5</v>
      </c>
      <c r="L13" s="16"/>
      <c r="M13" s="18">
        <v>23</v>
      </c>
      <c r="N13" s="32" t="s">
        <v>160</v>
      </c>
      <c r="O13" s="16"/>
      <c r="P13" s="16">
        <v>4</v>
      </c>
      <c r="Q13" s="33">
        <v>6</v>
      </c>
      <c r="R13" s="33">
        <v>16</v>
      </c>
      <c r="S13" s="16" t="s">
        <v>38</v>
      </c>
      <c r="T13" s="114">
        <v>17.22</v>
      </c>
      <c r="U13" s="20" t="s">
        <v>158</v>
      </c>
      <c r="V13" s="16" t="s">
        <v>39</v>
      </c>
    </row>
    <row r="14" spans="1:22" ht="15.75" x14ac:dyDescent="0.25">
      <c r="A14" s="18"/>
      <c r="B14" s="18"/>
      <c r="C14" s="16"/>
      <c r="D14" s="18"/>
      <c r="E14" s="18"/>
      <c r="F14" s="18"/>
      <c r="G14" s="18"/>
      <c r="H14" s="31"/>
      <c r="I14" s="21">
        <v>24</v>
      </c>
      <c r="J14" s="16" t="s">
        <v>25</v>
      </c>
      <c r="K14" s="117">
        <v>0.5</v>
      </c>
      <c r="L14" s="26"/>
      <c r="M14" s="18">
        <v>23</v>
      </c>
      <c r="N14" s="32" t="s">
        <v>160</v>
      </c>
      <c r="O14" s="16"/>
      <c r="P14" s="18">
        <v>4</v>
      </c>
      <c r="Q14" s="26">
        <v>6</v>
      </c>
      <c r="R14" s="26">
        <v>14</v>
      </c>
      <c r="S14" s="18" t="s">
        <v>38</v>
      </c>
      <c r="T14" s="95">
        <v>17.22</v>
      </c>
      <c r="U14" s="18" t="s">
        <v>159</v>
      </c>
      <c r="V14" s="18" t="s">
        <v>39</v>
      </c>
    </row>
    <row r="15" spans="1:22" ht="15.75" x14ac:dyDescent="0.25">
      <c r="A15" s="18"/>
      <c r="B15" s="18"/>
      <c r="C15" s="16"/>
      <c r="D15" s="18"/>
      <c r="E15" s="18"/>
      <c r="F15" s="18"/>
      <c r="G15" s="18"/>
      <c r="H15" s="31"/>
      <c r="I15" s="21">
        <v>8</v>
      </c>
      <c r="J15" s="16" t="s">
        <v>25</v>
      </c>
      <c r="K15" s="117">
        <v>1</v>
      </c>
      <c r="L15" s="26"/>
      <c r="M15" s="18">
        <v>23</v>
      </c>
      <c r="N15" s="32" t="s">
        <v>160</v>
      </c>
      <c r="O15" s="16"/>
      <c r="P15" s="18">
        <v>4</v>
      </c>
      <c r="Q15" s="26">
        <v>4</v>
      </c>
      <c r="R15" s="26">
        <v>9</v>
      </c>
      <c r="S15" s="18" t="s">
        <v>38</v>
      </c>
      <c r="T15" s="95">
        <v>16.899999999999999</v>
      </c>
      <c r="U15" s="18" t="s">
        <v>159</v>
      </c>
      <c r="V15" s="18" t="s">
        <v>39</v>
      </c>
    </row>
    <row r="16" spans="1:22" ht="15.75" x14ac:dyDescent="0.25">
      <c r="A16" s="18"/>
      <c r="B16" s="18"/>
      <c r="C16" s="16"/>
      <c r="D16" s="18"/>
      <c r="E16" s="18"/>
      <c r="F16" s="18"/>
      <c r="G16" s="18"/>
      <c r="H16" s="31"/>
      <c r="I16" s="21">
        <v>40</v>
      </c>
      <c r="J16" s="16" t="s">
        <v>25</v>
      </c>
      <c r="K16" s="117">
        <v>0.5</v>
      </c>
      <c r="L16" s="26"/>
      <c r="M16" s="18">
        <v>23</v>
      </c>
      <c r="N16" s="32" t="s">
        <v>160</v>
      </c>
      <c r="O16" s="31"/>
      <c r="P16" s="18">
        <v>4</v>
      </c>
      <c r="Q16" s="26">
        <v>7</v>
      </c>
      <c r="R16" s="26">
        <v>7</v>
      </c>
      <c r="S16" s="18" t="s">
        <v>38</v>
      </c>
      <c r="T16" s="95">
        <v>16.260000000000002</v>
      </c>
      <c r="U16" s="18" t="s">
        <v>156</v>
      </c>
      <c r="V16" s="18" t="s">
        <v>39</v>
      </c>
    </row>
    <row r="17" spans="1:22" ht="15.75" x14ac:dyDescent="0.25">
      <c r="A17" s="18"/>
      <c r="B17" s="18"/>
      <c r="C17" s="16"/>
      <c r="D17" s="18"/>
      <c r="E17" s="18"/>
      <c r="F17" s="18"/>
      <c r="G17" s="18"/>
      <c r="H17" s="31"/>
      <c r="I17" s="21">
        <v>8</v>
      </c>
      <c r="J17" s="16" t="s">
        <v>25</v>
      </c>
      <c r="K17" s="117">
        <v>1</v>
      </c>
      <c r="L17" s="26"/>
      <c r="M17" s="18">
        <v>23</v>
      </c>
      <c r="N17" s="18" t="s">
        <v>160</v>
      </c>
      <c r="O17" s="16"/>
      <c r="P17" s="18">
        <v>4</v>
      </c>
      <c r="Q17" s="26">
        <v>7</v>
      </c>
      <c r="R17" s="26">
        <v>7</v>
      </c>
      <c r="S17" s="18" t="s">
        <v>38</v>
      </c>
      <c r="T17" s="95">
        <v>17.22</v>
      </c>
      <c r="U17" s="18" t="s">
        <v>156</v>
      </c>
      <c r="V17" s="18" t="s">
        <v>39</v>
      </c>
    </row>
    <row r="18" spans="1:22" ht="15.75" x14ac:dyDescent="0.25">
      <c r="A18" s="18"/>
      <c r="B18" s="18"/>
      <c r="C18" s="16"/>
      <c r="D18" s="18"/>
      <c r="E18" s="18"/>
      <c r="F18" s="18"/>
      <c r="G18" s="18"/>
      <c r="H18" s="31"/>
      <c r="I18" s="21">
        <v>20</v>
      </c>
      <c r="J18" s="16" t="s">
        <v>25</v>
      </c>
      <c r="K18" s="117">
        <v>0.5</v>
      </c>
      <c r="L18" s="26"/>
      <c r="M18" s="18">
        <v>23</v>
      </c>
      <c r="N18" s="32" t="s">
        <v>160</v>
      </c>
      <c r="O18" s="16"/>
      <c r="P18" s="18">
        <v>4</v>
      </c>
      <c r="Q18" s="26">
        <v>7</v>
      </c>
      <c r="R18" s="26">
        <v>7</v>
      </c>
      <c r="S18" s="18" t="s">
        <v>38</v>
      </c>
      <c r="T18" s="95">
        <v>16.260000000000002</v>
      </c>
      <c r="U18" s="18" t="s">
        <v>157</v>
      </c>
      <c r="V18" s="18" t="s">
        <v>39</v>
      </c>
    </row>
    <row r="19" spans="1:22" ht="15.75" x14ac:dyDescent="0.25">
      <c r="A19" s="16"/>
      <c r="B19" s="16"/>
      <c r="C19" s="16"/>
      <c r="D19" s="16"/>
      <c r="E19" s="16"/>
      <c r="F19" s="16"/>
      <c r="G19" s="160"/>
      <c r="H19" s="32"/>
      <c r="I19" s="16">
        <v>40</v>
      </c>
      <c r="J19" s="16" t="s">
        <v>25</v>
      </c>
      <c r="K19" s="161">
        <v>0.5</v>
      </c>
      <c r="L19" s="16"/>
      <c r="M19" s="18">
        <v>23</v>
      </c>
      <c r="N19" s="32" t="s">
        <v>160</v>
      </c>
      <c r="O19" s="32"/>
      <c r="P19" s="16">
        <v>4</v>
      </c>
      <c r="Q19" s="16">
        <v>4</v>
      </c>
      <c r="R19" s="33">
        <v>4</v>
      </c>
      <c r="S19" s="18" t="s">
        <v>38</v>
      </c>
      <c r="T19" s="114">
        <v>15.95</v>
      </c>
      <c r="U19" s="20" t="s">
        <v>155</v>
      </c>
      <c r="V19" s="18" t="s">
        <v>39</v>
      </c>
    </row>
  </sheetData>
  <autoFilter ref="A12:V19" xr:uid="{496FCD4A-2103-4D41-B7AE-B7CC81C57767}"/>
  <sortState xmlns:xlrd2="http://schemas.microsoft.com/office/spreadsheetml/2017/richdata2" ref="A13:V19">
    <sortCondition descending="1" ref="R13:R19"/>
    <sortCondition ref="H13:H19"/>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9">
    <cfRule type="duplicateValues" dxfId="17" priority="45"/>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182B4D2B-C2A1-4074-B5E9-35555FD430B6}"/>
    <dataValidation allowBlank="1" showInputMessage="1" showErrorMessage="1" prompt="Standplaats zijnde het vestigingsadres." sqref="U12:V12" xr:uid="{3A12FEE8-16A6-4580-8889-2D98B98A8CC3}"/>
    <dataValidation allowBlank="1" showInputMessage="1" showErrorMessage="1" prompt="Gemiddeld aantal gewerkte uren (inclusief betaald verlof en ziekte) in de referte periode van 3 kalendermaanden direct voorafgaand aan de publicatiedatum van de aanbesteding." sqref="I12" xr:uid="{DDAF0CD5-E21E-41EB-9672-5DFF4C8B2EA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73A9A8F0-2292-4EBA-9DBD-8B9EA963E04D}"/>
    <dataValidation allowBlank="1" showInputMessage="1" showErrorMessage="1" prompt="Aantal vakantiedagen, conform de laatste loonstrook of laatste vakantiekaart." sqref="M12" xr:uid="{4ED4EFF6-FF43-4435-AB46-2667BDE3B7AA}"/>
    <dataValidation allowBlank="1" showInputMessage="1" showErrorMessage="1" prompt="Duur van het dienstverband: Bepaalde tijd of onbepaalde tijd." sqref="N12" xr:uid="{2225BC25-1DA4-47FA-BE1F-9F69CD9947DA}"/>
    <dataValidation allowBlank="1" showInputMessage="1" showErrorMessage="1" prompt="Eindatum van de arbeidsovereenkomst bij een contract voor bepaalde tijd." sqref="O12" xr:uid="{EE37BC77-991E-4679-94EA-AA16ADC0D3F5}"/>
    <dataValidation allowBlank="1" showInputMessage="1" showErrorMessage="1" prompt="Aantal arbeidsovereenkomsten bij bepaalde tijd." sqref="P12" xr:uid="{17BE55D9-2399-40D7-AE9F-11AB272A597B}"/>
    <dataValidation allowBlank="1" showInputMessage="1" showErrorMessage="1" prompt="Het aantal jaren welke relevant zijn voor het vaststellen van de transitievergoeding." sqref="Q12" xr:uid="{BCD817CF-C49D-4CFC-9003-E70B65E6511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161669B-B126-4759-BFB9-6E3D4A4CB949}"/>
    <dataValidation allowBlank="1" showInputMessage="1" showErrorMessage="1" prompt="De functie van de werknemer." sqref="S12" xr:uid="{AB86176D-E382-4C32-BBFD-F2DBFAAF956D}"/>
    <dataValidation allowBlank="1" showInputMessage="1" showErrorMessage="1" prompt="Laatstverdiende bruto uurloon zoals deze van toepassing was op de publicatiedatum van deze aanbesteding conform de laatst verkregen loonstrook." sqref="T12" xr:uid="{63AEE2D6-7E96-44A7-91A8-DF8B519A1DD9}"/>
    <dataValidation allowBlank="1" showInputMessage="1" showErrorMessage="1" prompt="Voorletters van werknemer." sqref="A12" xr:uid="{98C6CC59-5678-4C72-9DB7-2314ACCE45CE}"/>
    <dataValidation allowBlank="1" showInputMessage="1" showErrorMessage="1" prompt="Achternaam van werknemer." sqref="B12" xr:uid="{9CFE4A03-88AB-4670-BDFE-767EA16F497B}"/>
    <dataValidation allowBlank="1" showInputMessage="1" showErrorMessage="1" prompt="Adres van werknemer." sqref="C12" xr:uid="{1EE8B4FE-6B01-4AD7-9642-E5737F9B71A2}"/>
    <dataValidation allowBlank="1" showInputMessage="1" showErrorMessage="1" prompt="Postcode van werknemer." sqref="D12" xr:uid="{C7868A87-E93E-4DEB-8135-059318DDF46F}"/>
    <dataValidation allowBlank="1" showInputMessage="1" showErrorMessage="1" prompt="Woonplaats van werknemer." sqref="E12" xr:uid="{CC4C847D-D3DC-4F59-A220-F6DFDD035A3C}"/>
    <dataValidation allowBlank="1" showInputMessage="1" showErrorMessage="1" prompt="Telefoonnummer van werknemer." sqref="F12" xr:uid="{15B2A33B-57F1-4010-9175-24562518E94F}"/>
    <dataValidation allowBlank="1" showInputMessage="1" showErrorMessage="1" prompt="Emailadres van werknemer." sqref="G12" xr:uid="{8A3D7749-CF74-44C4-92FE-6AFD2976850D}"/>
    <dataValidation allowBlank="1" showInputMessage="1" showErrorMessage="1" prompt="Geboortedatum van werknemer." sqref="H12" xr:uid="{AFBFD3CE-D6F0-451A-978B-CCA0B31B009E}"/>
    <dataValidation allowBlank="1" showInputMessage="1" showErrorMessage="1" prompt="Werknemers of uitzendkrachten al dan niet vallend onder de werkingssfeer van de cao taxivervoer die ingezet worden op het aanbestede vervoerscontract." sqref="A11:K11" xr:uid="{ACB70AEE-2411-4706-9C28-131D03D16F03}"/>
    <dataValidation type="list" allowBlank="1" showInputMessage="1" showErrorMessage="1" sqref="C10:V10" xr:uid="{E5F9DFDE-477E-4165-A714-3D8F7E9D99C1}">
      <formula1>#REF!</formula1>
    </dataValidation>
  </dataValidations>
  <pageMargins left="0.7" right="0.7" top="0.75" bottom="0.75" header="0.3" footer="0.3"/>
  <pageSetup paperSize="9" scale="2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4F58A-96C9-4C45-B425-06450808672D}">
  <sheetPr>
    <pageSetUpPr fitToPage="1"/>
  </sheetPr>
  <dimension ref="A1:V16"/>
  <sheetViews>
    <sheetView view="pageBreakPreview" topLeftCell="I1" zoomScale="80" zoomScaleNormal="70" zoomScaleSheetLayoutView="80" workbookViewId="0">
      <selection activeCell="AL12" sqref="AL12"/>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161</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8"/>
      <c r="B13" s="18"/>
      <c r="C13" s="18"/>
      <c r="D13" s="18"/>
      <c r="E13" s="18"/>
      <c r="F13" s="18"/>
      <c r="G13" s="18"/>
      <c r="H13" s="31"/>
      <c r="I13" s="18">
        <v>16</v>
      </c>
      <c r="J13" s="18" t="s">
        <v>72</v>
      </c>
      <c r="K13" s="18">
        <v>80</v>
      </c>
      <c r="L13" s="18" t="s">
        <v>162</v>
      </c>
      <c r="M13" s="18">
        <v>25</v>
      </c>
      <c r="N13" s="18" t="s">
        <v>68</v>
      </c>
      <c r="O13" s="31"/>
      <c r="P13" s="18">
        <v>4</v>
      </c>
      <c r="Q13" s="18">
        <v>3</v>
      </c>
      <c r="R13" s="18">
        <v>12</v>
      </c>
      <c r="S13" s="18" t="s">
        <v>163</v>
      </c>
      <c r="T13" s="162">
        <v>17.21</v>
      </c>
      <c r="U13" s="18"/>
      <c r="V13" s="18" t="s">
        <v>119</v>
      </c>
    </row>
    <row r="14" spans="1:22" x14ac:dyDescent="0.25">
      <c r="A14" s="18"/>
      <c r="B14" s="18"/>
      <c r="C14" s="18"/>
      <c r="D14" s="18"/>
      <c r="E14" s="18"/>
      <c r="F14" s="18"/>
      <c r="G14" s="18"/>
      <c r="H14" s="31"/>
      <c r="I14" s="18">
        <v>28</v>
      </c>
      <c r="J14" s="18" t="s">
        <v>72</v>
      </c>
      <c r="K14" s="18">
        <v>80</v>
      </c>
      <c r="L14" s="18" t="s">
        <v>162</v>
      </c>
      <c r="M14" s="18">
        <v>25</v>
      </c>
      <c r="N14" s="18" t="s">
        <v>68</v>
      </c>
      <c r="O14" s="31"/>
      <c r="P14" s="18">
        <v>4</v>
      </c>
      <c r="Q14" s="18">
        <v>3</v>
      </c>
      <c r="R14" s="18">
        <v>11</v>
      </c>
      <c r="S14" s="18" t="s">
        <v>163</v>
      </c>
      <c r="T14" s="162">
        <v>16.899999999999999</v>
      </c>
      <c r="U14" s="18"/>
      <c r="V14" s="18" t="s">
        <v>119</v>
      </c>
    </row>
    <row r="15" spans="1:22" x14ac:dyDescent="0.25">
      <c r="A15" s="18"/>
      <c r="B15" s="18"/>
      <c r="C15" s="18"/>
      <c r="D15" s="18"/>
      <c r="E15" s="18"/>
      <c r="F15" s="18"/>
      <c r="G15" s="18"/>
      <c r="H15" s="31"/>
      <c r="I15" s="18">
        <v>20</v>
      </c>
      <c r="J15" s="18" t="s">
        <v>72</v>
      </c>
      <c r="K15" s="18">
        <v>80</v>
      </c>
      <c r="L15" s="18" t="s">
        <v>162</v>
      </c>
      <c r="M15" s="18">
        <v>25</v>
      </c>
      <c r="N15" s="18" t="s">
        <v>68</v>
      </c>
      <c r="O15" s="31"/>
      <c r="P15" s="18">
        <v>4</v>
      </c>
      <c r="Q15" s="18">
        <v>3</v>
      </c>
      <c r="R15" s="18">
        <v>9</v>
      </c>
      <c r="S15" s="18" t="s">
        <v>163</v>
      </c>
      <c r="T15" s="162">
        <v>16.260000000000002</v>
      </c>
      <c r="U15" s="18"/>
      <c r="V15" s="18" t="s">
        <v>119</v>
      </c>
    </row>
    <row r="16" spans="1:22" x14ac:dyDescent="0.25">
      <c r="A16" s="18"/>
      <c r="B16" s="18"/>
      <c r="C16" s="18"/>
      <c r="D16" s="18"/>
      <c r="E16" s="18"/>
      <c r="F16" s="18"/>
      <c r="G16" s="18"/>
      <c r="H16" s="31"/>
      <c r="I16" s="18">
        <v>28</v>
      </c>
      <c r="J16" s="18" t="s">
        <v>72</v>
      </c>
      <c r="K16" s="18">
        <v>80</v>
      </c>
      <c r="L16" s="18" t="s">
        <v>162</v>
      </c>
      <c r="M16" s="18">
        <v>25</v>
      </c>
      <c r="N16" s="18" t="s">
        <v>68</v>
      </c>
      <c r="O16" s="31"/>
      <c r="P16" s="18">
        <v>3</v>
      </c>
      <c r="Q16" s="18">
        <v>3</v>
      </c>
      <c r="R16" s="18">
        <v>8</v>
      </c>
      <c r="S16" s="18" t="s">
        <v>163</v>
      </c>
      <c r="T16" s="162">
        <v>15.94</v>
      </c>
      <c r="U16" s="18"/>
      <c r="V16" s="18" t="s">
        <v>119</v>
      </c>
    </row>
  </sheetData>
  <autoFilter ref="A12:V16" xr:uid="{496FCD4A-2103-4D41-B7AE-B7CC81C57767}"/>
  <sortState xmlns:xlrd2="http://schemas.microsoft.com/office/spreadsheetml/2017/richdata2" ref="A13:V16">
    <sortCondition descending="1" ref="R13:R16"/>
    <sortCondition ref="H13:H16"/>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6">
    <cfRule type="duplicateValues" dxfId="16" priority="46"/>
  </conditionalFormatting>
  <dataValidations count="22">
    <dataValidation type="list" allowBlank="1" showInputMessage="1" showErrorMessage="1" sqref="C10:V10" xr:uid="{416D1741-138D-4557-A7D6-38877A8527F0}">
      <formula1>#REF!</formula1>
    </dataValidation>
    <dataValidation allowBlank="1" showInputMessage="1" showErrorMessage="1" prompt="Werknemers of uitzendkrachten al dan niet vallend onder de werkingssfeer van de cao taxivervoer die ingezet worden op het aanbestede vervoerscontract." sqref="A11:K11" xr:uid="{5DA5866C-4542-4593-969E-9D8F00276DD8}"/>
    <dataValidation allowBlank="1" showInputMessage="1" showErrorMessage="1" prompt="Geboortedatum van werknemer." sqref="H12" xr:uid="{F3D4E858-6627-4B2F-8D5E-022B1B573036}"/>
    <dataValidation allowBlank="1" showInputMessage="1" showErrorMessage="1" prompt="Emailadres van werknemer." sqref="G12" xr:uid="{9B2A2B18-9DA6-4193-8961-4E67DD3ED71F}"/>
    <dataValidation allowBlank="1" showInputMessage="1" showErrorMessage="1" prompt="Telefoonnummer van werknemer." sqref="F12" xr:uid="{0DBC2989-2048-4EC5-813A-FEA87A374EFC}"/>
    <dataValidation allowBlank="1" showInputMessage="1" showErrorMessage="1" prompt="Woonplaats van werknemer." sqref="E12" xr:uid="{683675DD-5177-4303-AE9E-75E4B8095090}"/>
    <dataValidation allowBlank="1" showInputMessage="1" showErrorMessage="1" prompt="Postcode van werknemer." sqref="D12" xr:uid="{DFD3920C-F9E8-46D3-A48A-77B2624E4667}"/>
    <dataValidation allowBlank="1" showInputMessage="1" showErrorMessage="1" prompt="Adres van werknemer." sqref="C12" xr:uid="{4CB209E9-6092-492F-8474-A9BABC3E1356}"/>
    <dataValidation allowBlank="1" showInputMessage="1" showErrorMessage="1" prompt="Achternaam van werknemer." sqref="B12" xr:uid="{6760CE95-3F43-44C5-9444-1BF59FAB5FE0}"/>
    <dataValidation allowBlank="1" showInputMessage="1" showErrorMessage="1" prompt="Voorletters van werknemer." sqref="A12" xr:uid="{AD49D8EC-C9DD-4A79-B91B-3D027E2449F5}"/>
    <dataValidation allowBlank="1" showInputMessage="1" showErrorMessage="1" prompt="Laatstverdiende bruto uurloon zoals deze van toepassing was op de publicatiedatum van deze aanbesteding conform de laatst verkregen loonstrook." sqref="T12" xr:uid="{E8D6FDC9-0AE8-476D-B947-66B4A3C4C277}"/>
    <dataValidation allowBlank="1" showInputMessage="1" showErrorMessage="1" prompt="De functie van de werknemer." sqref="S12" xr:uid="{9571BB45-1277-4029-9A57-396F73EF355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A5922875-FC2F-4350-B1D6-8836813441A9}"/>
    <dataValidation allowBlank="1" showInputMessage="1" showErrorMessage="1" prompt="Het aantal jaren welke relevant zijn voor het vaststellen van de transitievergoeding." sqref="Q12" xr:uid="{BA3BEC32-F476-46B0-B474-D1831F7251A8}"/>
    <dataValidation allowBlank="1" showInputMessage="1" showErrorMessage="1" prompt="Aantal arbeidsovereenkomsten bij bepaalde tijd." sqref="P12" xr:uid="{9833C354-9D16-4F64-9A8C-DDCB43E2CC3B}"/>
    <dataValidation allowBlank="1" showInputMessage="1" showErrorMessage="1" prompt="Eindatum van de arbeidsovereenkomst bij een contract voor bepaalde tijd." sqref="O12" xr:uid="{804D7111-E90A-4D9B-868A-DBA3082C6E31}"/>
    <dataValidation allowBlank="1" showInputMessage="1" showErrorMessage="1" prompt="Duur van het dienstverband: Bepaalde tijd of onbepaalde tijd." sqref="N12" xr:uid="{58C7A256-7E30-4C8B-82BE-F6DE9580FC7E}"/>
    <dataValidation allowBlank="1" showInputMessage="1" showErrorMessage="1" prompt="Aantal vakantiedagen, conform de laatste loonstrook of laatste vakantiekaart." sqref="M12" xr:uid="{19FD6D99-B715-4184-95A7-C49D3A1C205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23C97A49-C80B-48A5-BA89-F548F614D457}"/>
    <dataValidation allowBlank="1" showInputMessage="1" showErrorMessage="1" prompt="Gemiddeld aantal gewerkte uren (inclusief betaald verlof en ziekte) in de referte periode van 3 kalendermaanden direct voorafgaand aan de publicatiedatum van de aanbesteding." sqref="I12" xr:uid="{F783D479-EB1B-40CD-A12B-1590073F0992}"/>
    <dataValidation allowBlank="1" showInputMessage="1" showErrorMessage="1" prompt="Standplaats zijnde het vestigingsadres." sqref="U12:V12" xr:uid="{1CEACBB8-41AE-4111-A737-CA1CCB40C46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FE551A1-5AC5-4BB2-9BDB-A899A437A35F}"/>
  </dataValidations>
  <pageMargins left="0.7" right="0.7" top="0.75" bottom="0.75" header="0.3" footer="0.3"/>
  <pageSetup paperSize="9" scale="2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82DD-142A-4B20-8661-BB6A4E6CCA22}">
  <sheetPr>
    <pageSetUpPr fitToPage="1"/>
  </sheetPr>
  <dimension ref="A1:V13"/>
  <sheetViews>
    <sheetView view="pageBreakPreview" topLeftCell="I1" zoomScale="80" zoomScaleNormal="70" zoomScaleSheetLayoutView="80" workbookViewId="0">
      <selection activeCell="A13" sqref="A13:H13"/>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166</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6"/>
      <c r="B13" s="16"/>
      <c r="C13" s="16"/>
      <c r="D13" s="16"/>
      <c r="E13" s="16"/>
      <c r="F13" s="16"/>
      <c r="G13" s="163"/>
      <c r="H13" s="32"/>
      <c r="I13" s="15">
        <v>36</v>
      </c>
      <c r="J13" s="35" t="s">
        <v>25</v>
      </c>
      <c r="K13" s="161">
        <v>0.5</v>
      </c>
      <c r="L13" s="33"/>
      <c r="M13" s="16">
        <v>23</v>
      </c>
      <c r="N13" s="16" t="s">
        <v>68</v>
      </c>
      <c r="O13" s="50"/>
      <c r="P13" s="113"/>
      <c r="Q13" s="32"/>
      <c r="R13" s="35">
        <v>3</v>
      </c>
      <c r="S13" s="16" t="s">
        <v>43</v>
      </c>
      <c r="T13" s="114">
        <v>17.21</v>
      </c>
      <c r="U13" s="16" t="s">
        <v>136</v>
      </c>
      <c r="V13" s="16" t="s">
        <v>42</v>
      </c>
    </row>
  </sheetData>
  <autoFilter ref="A12:V13"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
    <cfRule type="duplicateValues" dxfId="15" priority="47"/>
  </conditionalFormatting>
  <dataValidations count="22">
    <dataValidation allowBlank="1" showInputMessage="1" showErrorMessage="1" prompt="Gemiddeld aantal gewerkte uren (inclusief betaald verlof en ziekte) in de referte periode van 3 kalendermaanden direct voorafgaand aan de publicatiedatum van de aanbesteding." sqref="I12" xr:uid="{2A5C6B5D-1081-4117-8EAA-B25B764FAD8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DBC6309A-AE92-4B2A-B572-152A10337E46}"/>
    <dataValidation allowBlank="1" showInputMessage="1" showErrorMessage="1" prompt="Aantal vakantiedagen, conform de laatste loonstrook of laatste vakantiekaart." sqref="M12" xr:uid="{67ED2AD1-4CF8-46E8-BACD-0C78734CDC19}"/>
    <dataValidation allowBlank="1" showInputMessage="1" showErrorMessage="1" prompt="Duur van het dienstverband: Bepaalde tijd of onbepaalde tijd." sqref="N12" xr:uid="{37F8C0D7-A853-4EF2-8A6A-8A917C33CEBB}"/>
    <dataValidation allowBlank="1" showInputMessage="1" showErrorMessage="1" prompt="Eindatum van de arbeidsovereenkomst bij een contract voor bepaalde tijd." sqref="O12" xr:uid="{E8B2C241-6FCF-4F82-9F01-13179D089B48}"/>
    <dataValidation allowBlank="1" showInputMessage="1" showErrorMessage="1" prompt="Aantal arbeidsovereenkomsten bij bepaalde tijd." sqref="P12" xr:uid="{1017EEE6-7AAD-4E1F-8394-E11D3E35006C}"/>
    <dataValidation allowBlank="1" showInputMessage="1" showErrorMessage="1" prompt="Het aantal jaren welke relevant zijn voor het vaststellen van de transitievergoeding." sqref="Q12" xr:uid="{B07D5913-10CF-431B-B565-09AA006A43A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6CE678D-515C-4ED2-B055-7470F83A8B9F}"/>
    <dataValidation allowBlank="1" showInputMessage="1" showErrorMessage="1" prompt="De functie van de werknemer." sqref="S12" xr:uid="{9AF66C21-5037-45C2-9067-D0FA1EBDC05B}"/>
    <dataValidation allowBlank="1" showInputMessage="1" showErrorMessage="1" prompt="Laatstverdiende bruto uurloon zoals deze van toepassing was op de publicatiedatum van deze aanbesteding conform de laatst verkregen loonstrook." sqref="T12" xr:uid="{C9D2812D-60BA-498F-B49D-600A52D33780}"/>
    <dataValidation allowBlank="1" showInputMessage="1" showErrorMessage="1" prompt="Voorletters van werknemer." sqref="A12" xr:uid="{BD7857B8-16E7-409E-B688-F5BF07BF6CBF}"/>
    <dataValidation allowBlank="1" showInputMessage="1" showErrorMessage="1" prompt="Achternaam van werknemer." sqref="B12" xr:uid="{1793564A-7841-4A76-94AA-9EF54F1D3CCF}"/>
    <dataValidation allowBlank="1" showInputMessage="1" showErrorMessage="1" prompt="Adres van werknemer." sqref="C12" xr:uid="{77CF3BAF-BDAB-467C-9C4D-14E7A29876A5}"/>
    <dataValidation allowBlank="1" showInputMessage="1" showErrorMessage="1" prompt="Postcode van werknemer." sqref="D12" xr:uid="{44AA76CF-2176-4BC1-BF27-0E4112A300B6}"/>
    <dataValidation allowBlank="1" showInputMessage="1" showErrorMessage="1" prompt="Woonplaats van werknemer." sqref="E12" xr:uid="{F8814AD3-E118-4A2A-ACEE-55E8A652B45C}"/>
    <dataValidation allowBlank="1" showInputMessage="1" showErrorMessage="1" prompt="Telefoonnummer van werknemer." sqref="F12" xr:uid="{3C369C04-2A76-4D60-9312-7D6BD34793DA}"/>
    <dataValidation allowBlank="1" showInputMessage="1" showErrorMessage="1" prompt="Emailadres van werknemer." sqref="G12" xr:uid="{E92ED479-E7E9-453D-BD18-9987619A1DB6}"/>
    <dataValidation allowBlank="1" showInputMessage="1" showErrorMessage="1" prompt="Geboortedatum van werknemer." sqref="H12" xr:uid="{E5FB9D0F-52F4-48CE-8E99-63474C336C63}"/>
    <dataValidation allowBlank="1" showInputMessage="1" showErrorMessage="1" prompt="Werknemers of uitzendkrachten al dan niet vallend onder de werkingssfeer van de cao taxivervoer die ingezet worden op het aanbestede vervoerscontract." sqref="A11:K11" xr:uid="{90D67102-3BB5-463F-9D1D-E03881BE12A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AFC124AD-7307-402A-97C9-FAB2F25CA66E}"/>
    <dataValidation allowBlank="1" showInputMessage="1" showErrorMessage="1" prompt="Standplaats zijnde het vestigingsadres." sqref="U12:V12" xr:uid="{6A50DF78-79AC-4EC0-B4C3-328FC643BD0B}"/>
    <dataValidation type="list" allowBlank="1" showInputMessage="1" showErrorMessage="1" sqref="C10:V10" xr:uid="{6814C3B5-BBE5-405E-A77E-7B8CCA91FE77}">
      <formula1>#REF!</formula1>
    </dataValidation>
  </dataValidations>
  <pageMargins left="0.7" right="0.7" top="0.75" bottom="0.75" header="0.3" footer="0.3"/>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605E-C33F-4D1D-AB4A-78AE8447BA20}">
  <sheetPr>
    <pageSetUpPr fitToPage="1"/>
  </sheetPr>
  <dimension ref="A1:V14"/>
  <sheetViews>
    <sheetView view="pageBreakPreview" topLeftCell="I1" zoomScale="80" zoomScaleNormal="70" zoomScaleSheetLayoutView="80" workbookViewId="0">
      <selection activeCell="C36" sqref="C35:C36"/>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217</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v>33117539</v>
      </c>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8"/>
      <c r="B13" s="257"/>
      <c r="C13" s="258"/>
      <c r="D13" s="239"/>
      <c r="E13" s="239"/>
      <c r="F13" s="239"/>
      <c r="G13" s="239"/>
      <c r="H13" s="31"/>
      <c r="I13" s="259">
        <v>40</v>
      </c>
      <c r="J13" s="260" t="s">
        <v>218</v>
      </c>
      <c r="K13" s="261">
        <v>0.2</v>
      </c>
      <c r="L13" s="12" t="s">
        <v>219</v>
      </c>
      <c r="M13" s="258">
        <v>23</v>
      </c>
      <c r="N13" s="260" t="s">
        <v>68</v>
      </c>
      <c r="O13" s="258"/>
      <c r="P13" s="40">
        <v>4</v>
      </c>
      <c r="Q13" s="258">
        <v>17</v>
      </c>
      <c r="R13" s="31"/>
      <c r="S13" s="260" t="s">
        <v>38</v>
      </c>
      <c r="T13" s="262">
        <v>17.21</v>
      </c>
      <c r="U13" s="12" t="s">
        <v>220</v>
      </c>
      <c r="V13" s="109" t="s">
        <v>39</v>
      </c>
    </row>
    <row r="14" spans="1:22" x14ac:dyDescent="0.25">
      <c r="A14" s="18"/>
      <c r="B14" s="257"/>
      <c r="C14" s="258"/>
      <c r="D14" s="239"/>
      <c r="E14" s="239"/>
      <c r="F14" s="239"/>
      <c r="G14" s="263"/>
      <c r="H14" s="31"/>
      <c r="I14" s="259">
        <v>40</v>
      </c>
      <c r="J14" s="260" t="s">
        <v>218</v>
      </c>
      <c r="K14" s="261">
        <v>0.2</v>
      </c>
      <c r="L14" s="12" t="s">
        <v>219</v>
      </c>
      <c r="M14" s="258">
        <v>25</v>
      </c>
      <c r="N14" s="260" t="s">
        <v>68</v>
      </c>
      <c r="O14" s="258"/>
      <c r="P14" s="40">
        <v>4</v>
      </c>
      <c r="Q14" s="258">
        <v>8</v>
      </c>
      <c r="R14" s="31"/>
      <c r="S14" s="260" t="s">
        <v>38</v>
      </c>
      <c r="T14" s="262">
        <v>17.21</v>
      </c>
      <c r="U14" s="12" t="s">
        <v>220</v>
      </c>
      <c r="V14" s="109" t="s">
        <v>39</v>
      </c>
    </row>
  </sheetData>
  <autoFilter ref="A12:V14"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4">
    <cfRule type="duplicateValues" dxfId="14" priority="58"/>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54D9B38-4586-4017-A5FA-2FB7546B859E}"/>
    <dataValidation allowBlank="1" showInputMessage="1" showErrorMessage="1" prompt="Standplaats zijnde het vestigingsadres." sqref="U12:V12" xr:uid="{E5F4F7F3-5E3D-405A-9EBC-AEEDD681AF8B}"/>
    <dataValidation allowBlank="1" showInputMessage="1" showErrorMessage="1" prompt="Gemiddeld aantal gewerkte uren (inclusief betaald verlof en ziekte) in de referte periode van 3 kalendermaanden direct voorafgaand aan de publicatiedatum van de aanbesteding." sqref="I12" xr:uid="{CDCD80F7-18D7-4DFB-9655-182431ABB4D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F9E811E-B808-496A-9CFF-84A75B8F2D5E}"/>
    <dataValidation allowBlank="1" showInputMessage="1" showErrorMessage="1" prompt="Aantal vakantiedagen, conform de laatste loonstrook of laatste vakantiekaart." sqref="M12" xr:uid="{FC085C1E-FE35-468F-A837-74385EA5A0AD}"/>
    <dataValidation allowBlank="1" showInputMessage="1" showErrorMessage="1" prompt="Duur van het dienstverband: Bepaalde tijd of onbepaalde tijd." sqref="N12" xr:uid="{64CDE4E3-26BD-410E-83DA-79FB47751D4B}"/>
    <dataValidation allowBlank="1" showInputMessage="1" showErrorMessage="1" prompt="Eindatum van de arbeidsovereenkomst bij een contract voor bepaalde tijd." sqref="O12" xr:uid="{518E7F84-8457-4B75-A3C4-38787BD880CE}"/>
    <dataValidation allowBlank="1" showInputMessage="1" showErrorMessage="1" prompt="Aantal arbeidsovereenkomsten bij bepaalde tijd." sqref="P12" xr:uid="{9140116F-B0EF-48F9-A9DA-50E6AFD87592}"/>
    <dataValidation allowBlank="1" showInputMessage="1" showErrorMessage="1" prompt="Het aantal jaren welke relevant zijn voor het vaststellen van de transitievergoeding." sqref="Q12" xr:uid="{3B3B0A2F-9A59-4FE7-9E0F-871A6330BC0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A7358881-A188-481F-B6CC-8337440C913F}"/>
    <dataValidation allowBlank="1" showInputMessage="1" showErrorMessage="1" prompt="De functie van de werknemer." sqref="S12" xr:uid="{F83393BE-F5E5-42BD-94DB-CB2A338DEABD}"/>
    <dataValidation allowBlank="1" showInputMessage="1" showErrorMessage="1" prompt="Laatstverdiende bruto uurloon zoals deze van toepassing was op de publicatiedatum van deze aanbesteding conform de laatst verkregen loonstrook." sqref="T12" xr:uid="{14E03D93-9952-466A-A5B2-289C038EB0FD}"/>
    <dataValidation allowBlank="1" showInputMessage="1" showErrorMessage="1" prompt="Voorletters van werknemer." sqref="A12" xr:uid="{7624D56E-9E9E-4276-925B-5E3A86C91DE0}"/>
    <dataValidation allowBlank="1" showInputMessage="1" showErrorMessage="1" prompt="Achternaam van werknemer." sqref="B12" xr:uid="{AE25E650-4579-45BB-8EA9-C4449D90BE2B}"/>
    <dataValidation allowBlank="1" showInputMessage="1" showErrorMessage="1" prompt="Adres van werknemer." sqref="C12" xr:uid="{00786982-6841-4A8F-9199-DEFAA9E9E30A}"/>
    <dataValidation allowBlank="1" showInputMessage="1" showErrorMessage="1" prompt="Postcode van werknemer." sqref="D12" xr:uid="{797F1305-F0F3-4D3B-87DF-D32979CB4EEC}"/>
    <dataValidation allowBlank="1" showInputMessage="1" showErrorMessage="1" prompt="Woonplaats van werknemer." sqref="E12" xr:uid="{6B64F1C3-FCF3-48C7-8C61-25EC337E2F4D}"/>
    <dataValidation allowBlank="1" showInputMessage="1" showErrorMessage="1" prompt="Telefoonnummer van werknemer." sqref="F12" xr:uid="{75F9926D-6501-4AF0-A6AB-FEAD310D578C}"/>
    <dataValidation allowBlank="1" showInputMessage="1" showErrorMessage="1" prompt="Emailadres van werknemer." sqref="G12" xr:uid="{D0CD9B62-1E78-47BC-87F2-3A86C8165D15}"/>
    <dataValidation allowBlank="1" showInputMessage="1" showErrorMessage="1" prompt="Geboortedatum van werknemer." sqref="H12" xr:uid="{60A9DC1E-718F-4B50-BD2D-FD8D9D8047F4}"/>
    <dataValidation allowBlank="1" showInputMessage="1" showErrorMessage="1" prompt="Werknemers of uitzendkrachten al dan niet vallend onder de werkingssfeer van de cao taxivervoer die ingezet worden op het aanbestede vervoerscontract." sqref="A11:K11" xr:uid="{8790DD02-B7D9-48BC-AA53-5CBF11A9DCA3}"/>
    <dataValidation type="list" allowBlank="1" showInputMessage="1" showErrorMessage="1" sqref="C10:V10" xr:uid="{AA332483-F19A-4B83-A4C0-F031EFE8E05C}">
      <formula1>#REF!</formula1>
    </dataValidation>
  </dataValidations>
  <pageMargins left="0.7" right="0.7" top="0.75" bottom="0.75" header="0.3" footer="0.3"/>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402EB-D363-4703-B7A5-8E6D745FEAB5}">
  <sheetPr>
    <pageSetUpPr fitToPage="1"/>
  </sheetPr>
  <dimension ref="A1:V16"/>
  <sheetViews>
    <sheetView view="pageBreakPreview" topLeftCell="P1" zoomScale="80" zoomScaleNormal="70" zoomScaleSheetLayoutView="80" workbookViewId="0">
      <selection activeCell="AE29" sqref="AE29"/>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213</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6"/>
      <c r="D13" s="18"/>
      <c r="E13" s="18"/>
      <c r="F13" s="18"/>
      <c r="G13" s="41"/>
      <c r="H13" s="31"/>
      <c r="I13" s="21">
        <v>40</v>
      </c>
      <c r="J13" s="16" t="s">
        <v>25</v>
      </c>
      <c r="K13" s="117">
        <v>1</v>
      </c>
      <c r="L13" s="26"/>
      <c r="M13" s="18">
        <v>25</v>
      </c>
      <c r="N13" s="18" t="s">
        <v>68</v>
      </c>
      <c r="O13" s="31"/>
      <c r="P13" s="31"/>
      <c r="Q13" s="31" t="s">
        <v>121</v>
      </c>
      <c r="R13" s="18">
        <v>14</v>
      </c>
      <c r="S13" s="18" t="s">
        <v>114</v>
      </c>
      <c r="T13" s="95">
        <v>17.21</v>
      </c>
      <c r="U13" s="18" t="s">
        <v>214</v>
      </c>
      <c r="V13" s="18" t="s">
        <v>42</v>
      </c>
    </row>
    <row r="14" spans="1:22" ht="15.75" x14ac:dyDescent="0.25">
      <c r="A14" s="16"/>
      <c r="B14" s="16"/>
      <c r="C14" s="16"/>
      <c r="D14" s="16"/>
      <c r="E14" s="16"/>
      <c r="F14" s="16"/>
      <c r="G14" s="41"/>
      <c r="H14" s="32"/>
      <c r="I14" s="21">
        <v>40</v>
      </c>
      <c r="J14" s="16" t="s">
        <v>25</v>
      </c>
      <c r="K14" s="117">
        <v>1</v>
      </c>
      <c r="L14" s="16"/>
      <c r="M14" s="18">
        <v>25</v>
      </c>
      <c r="N14" s="16" t="s">
        <v>68</v>
      </c>
      <c r="O14" s="31"/>
      <c r="P14" s="31"/>
      <c r="Q14" s="31" t="s">
        <v>121</v>
      </c>
      <c r="R14" s="16">
        <v>14</v>
      </c>
      <c r="S14" s="16" t="s">
        <v>43</v>
      </c>
      <c r="T14" s="95">
        <v>17.21</v>
      </c>
      <c r="U14" s="18" t="s">
        <v>214</v>
      </c>
      <c r="V14" s="16" t="s">
        <v>42</v>
      </c>
    </row>
    <row r="15" spans="1:22" ht="15.75" x14ac:dyDescent="0.25">
      <c r="A15" s="18"/>
      <c r="B15" s="18"/>
      <c r="C15" s="16"/>
      <c r="D15" s="18"/>
      <c r="E15" s="18"/>
      <c r="F15" s="18"/>
      <c r="G15" s="41"/>
      <c r="H15" s="31"/>
      <c r="I15" s="21">
        <v>32</v>
      </c>
      <c r="J15" s="16" t="s">
        <v>25</v>
      </c>
      <c r="K15" s="117">
        <v>1</v>
      </c>
      <c r="L15" s="26"/>
      <c r="M15" s="18">
        <v>25</v>
      </c>
      <c r="N15" s="18" t="s">
        <v>68</v>
      </c>
      <c r="O15" s="31"/>
      <c r="P15" s="31"/>
      <c r="Q15" s="31" t="s">
        <v>93</v>
      </c>
      <c r="R15" s="18">
        <v>13</v>
      </c>
      <c r="S15" s="16" t="s">
        <v>43</v>
      </c>
      <c r="T15" s="95">
        <v>17.21</v>
      </c>
      <c r="U15" s="18" t="s">
        <v>214</v>
      </c>
      <c r="V15" s="18" t="s">
        <v>42</v>
      </c>
    </row>
    <row r="16" spans="1:22" ht="15.75" x14ac:dyDescent="0.25">
      <c r="A16" s="18"/>
      <c r="B16" s="18"/>
      <c r="C16" s="16"/>
      <c r="D16" s="18"/>
      <c r="E16" s="18"/>
      <c r="F16" s="18"/>
      <c r="G16" s="41"/>
      <c r="H16" s="31"/>
      <c r="I16" s="21">
        <v>40</v>
      </c>
      <c r="J16" s="16" t="s">
        <v>25</v>
      </c>
      <c r="K16" s="117">
        <v>1</v>
      </c>
      <c r="L16" s="26"/>
      <c r="M16" s="18">
        <v>25</v>
      </c>
      <c r="N16" s="18" t="s">
        <v>68</v>
      </c>
      <c r="O16" s="31"/>
      <c r="P16" s="31"/>
      <c r="Q16" s="31" t="s">
        <v>101</v>
      </c>
      <c r="R16" s="18">
        <v>7</v>
      </c>
      <c r="S16" s="16" t="s">
        <v>43</v>
      </c>
      <c r="T16" s="95">
        <v>17.21</v>
      </c>
      <c r="U16" s="18" t="s">
        <v>214</v>
      </c>
      <c r="V16" s="18" t="s">
        <v>42</v>
      </c>
    </row>
  </sheetData>
  <autoFilter ref="A12:V16" xr:uid="{496FCD4A-2103-4D41-B7AE-B7CC81C57767}"/>
  <sortState xmlns:xlrd2="http://schemas.microsoft.com/office/spreadsheetml/2017/richdata2" ref="A13:V16">
    <sortCondition descending="1" ref="R13:R16"/>
    <sortCondition ref="H13:H16"/>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16">
    <cfRule type="duplicateValues" dxfId="13" priority="61"/>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1F949076-E27D-4159-9439-C5982193B126}"/>
    <dataValidation allowBlank="1" showInputMessage="1" showErrorMessage="1" prompt="Standplaats zijnde het vestigingsadres." sqref="U12:V12" xr:uid="{F74B0881-5953-445D-BCC0-8814F38268EF}"/>
    <dataValidation allowBlank="1" showInputMessage="1" showErrorMessage="1" prompt="Gemiddeld aantal gewerkte uren (inclusief betaald verlof en ziekte) in de referte periode van 3 kalendermaanden direct voorafgaand aan de publicatiedatum van de aanbesteding." sqref="I12" xr:uid="{E2831494-559B-42AB-9DAF-BE6826F2FF2A}"/>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B0D4176-C9D3-4CDB-93CA-C192679B58E6}"/>
    <dataValidation allowBlank="1" showInputMessage="1" showErrorMessage="1" prompt="Aantal vakantiedagen, conform de laatste loonstrook of laatste vakantiekaart." sqref="M12" xr:uid="{1AE1DE4E-A242-4D3B-AD90-B46176D143C7}"/>
    <dataValidation allowBlank="1" showInputMessage="1" showErrorMessage="1" prompt="Duur van het dienstverband: Bepaalde tijd of onbepaalde tijd." sqref="N12" xr:uid="{B4024EDC-FB62-4752-83E6-45C3D71421F5}"/>
    <dataValidation allowBlank="1" showInputMessage="1" showErrorMessage="1" prompt="Eindatum van de arbeidsovereenkomst bij een contract voor bepaalde tijd." sqref="O12" xr:uid="{0C3096B8-28EE-4E83-AA6B-073C0E880474}"/>
    <dataValidation allowBlank="1" showInputMessage="1" showErrorMessage="1" prompt="Aantal arbeidsovereenkomsten bij bepaalde tijd." sqref="P12" xr:uid="{2CBC0846-6CF8-42AB-8E59-B545C000E965}"/>
    <dataValidation allowBlank="1" showInputMessage="1" showErrorMessage="1" prompt="Het aantal jaren welke relevant zijn voor het vaststellen van de transitievergoeding." sqref="Q12" xr:uid="{93C89422-9238-4DC1-ABB5-9C2436B19D3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9E27092-DEB7-4A58-B37B-D635E7825D29}"/>
    <dataValidation allowBlank="1" showInputMessage="1" showErrorMessage="1" prompt="De functie van de werknemer." sqref="S12" xr:uid="{9D6859BE-18B3-4354-AF9C-3DFA358E9E5C}"/>
    <dataValidation allowBlank="1" showInputMessage="1" showErrorMessage="1" prompt="Laatstverdiende bruto uurloon zoals deze van toepassing was op de publicatiedatum van deze aanbesteding conform de laatst verkregen loonstrook." sqref="T12" xr:uid="{F980122C-54A3-4DC6-B254-B4DA7F0F29F5}"/>
    <dataValidation allowBlank="1" showInputMessage="1" showErrorMessage="1" prompt="Voorletters van werknemer." sqref="A12" xr:uid="{E8BFBD6A-20E1-4B2D-A419-14253CCE8585}"/>
    <dataValidation allowBlank="1" showInputMessage="1" showErrorMessage="1" prompt="Achternaam van werknemer." sqref="B12" xr:uid="{563E8C98-7508-4834-A7F1-413192850BD1}"/>
    <dataValidation allowBlank="1" showInputMessage="1" showErrorMessage="1" prompt="Adres van werknemer." sqref="C12" xr:uid="{79DDBB5F-0E29-4308-A3E0-6A931A29F30F}"/>
    <dataValidation allowBlank="1" showInputMessage="1" showErrorMessage="1" prompt="Postcode van werknemer." sqref="D12" xr:uid="{2C924849-B64F-43BF-9B85-B9DA7DDEBB08}"/>
    <dataValidation allowBlank="1" showInputMessage="1" showErrorMessage="1" prompt="Woonplaats van werknemer." sqref="E12" xr:uid="{67A4EAFF-DAD5-45BD-A46E-1178E6D2F2F7}"/>
    <dataValidation allowBlank="1" showInputMessage="1" showErrorMessage="1" prompt="Telefoonnummer van werknemer." sqref="F12" xr:uid="{6BDE6282-3D55-4E21-8C84-039B5AC5E7DD}"/>
    <dataValidation allowBlank="1" showInputMessage="1" showErrorMessage="1" prompt="Emailadres van werknemer." sqref="G12" xr:uid="{D9330477-29D6-4FCD-A0E3-2144214350B3}"/>
    <dataValidation allowBlank="1" showInputMessage="1" showErrorMessage="1" prompt="Geboortedatum van werknemer." sqref="H12" xr:uid="{156B6C83-EDE2-4E7F-A906-0C28C9E671A9}"/>
    <dataValidation allowBlank="1" showInputMessage="1" showErrorMessage="1" prompt="Werknemers of uitzendkrachten al dan niet vallend onder de werkingssfeer van de cao taxivervoer die ingezet worden op het aanbestede vervoerscontract." sqref="A11:K11" xr:uid="{F0C00CFB-BBA4-412E-A3EA-1F2F92877841}"/>
    <dataValidation type="list" allowBlank="1" showInputMessage="1" showErrorMessage="1" sqref="C10:V10" xr:uid="{B2B4D520-FB34-4EAF-8E58-4C9C86886B79}">
      <formula1>#REF!</formula1>
    </dataValidation>
  </dataValidations>
  <pageMargins left="0.7" right="0.7" top="0.75" bottom="0.75" header="0.3" footer="0.3"/>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5B7B-7431-4112-8AB3-3FE7E347631A}">
  <sheetPr>
    <pageSetUpPr fitToPage="1"/>
  </sheetPr>
  <dimension ref="A1:V24"/>
  <sheetViews>
    <sheetView view="pageBreakPreview" topLeftCell="J8" zoomScale="80" zoomScaleNormal="70" zoomScaleSheetLayoutView="80" workbookViewId="0">
      <selection activeCell="A13" sqref="A13:H24"/>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8" width="28.42578125"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170</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8.75" customHeight="1" x14ac:dyDescent="0.25">
      <c r="A13" s="16"/>
      <c r="B13" s="16"/>
      <c r="C13" s="16"/>
      <c r="D13" s="16"/>
      <c r="E13" s="16"/>
      <c r="F13" s="16"/>
      <c r="G13" s="16"/>
      <c r="H13" s="32"/>
      <c r="I13" s="15">
        <v>169.80833333333334</v>
      </c>
      <c r="J13" s="172" t="s">
        <v>82</v>
      </c>
      <c r="K13" s="169">
        <v>30</v>
      </c>
      <c r="L13" s="33" t="s">
        <v>53</v>
      </c>
      <c r="M13" s="16">
        <v>27</v>
      </c>
      <c r="N13" s="175" t="s">
        <v>61</v>
      </c>
      <c r="O13" s="36" t="s">
        <v>154</v>
      </c>
      <c r="P13" s="16"/>
      <c r="Q13" s="36">
        <v>42291</v>
      </c>
      <c r="R13" s="36">
        <v>42291</v>
      </c>
      <c r="S13" s="16" t="s">
        <v>38</v>
      </c>
      <c r="T13" s="170">
        <v>16.577711538461536</v>
      </c>
      <c r="U13" s="35" t="s">
        <v>53</v>
      </c>
      <c r="V13" s="35" t="s">
        <v>39</v>
      </c>
    </row>
    <row r="14" spans="1:22" ht="18.75" customHeight="1" x14ac:dyDescent="0.25">
      <c r="A14" s="16"/>
      <c r="B14" s="16"/>
      <c r="C14" s="16"/>
      <c r="D14" s="16"/>
      <c r="E14" s="16"/>
      <c r="F14" s="16"/>
      <c r="G14" s="16"/>
      <c r="H14" s="32"/>
      <c r="I14" s="15">
        <v>164.16249999999999</v>
      </c>
      <c r="J14" s="172" t="s">
        <v>82</v>
      </c>
      <c r="K14" s="169">
        <v>40</v>
      </c>
      <c r="L14" s="33" t="s">
        <v>53</v>
      </c>
      <c r="M14" s="16">
        <v>26</v>
      </c>
      <c r="N14" s="175" t="s">
        <v>61</v>
      </c>
      <c r="O14" s="36" t="s">
        <v>154</v>
      </c>
      <c r="P14" s="16"/>
      <c r="Q14" s="36">
        <v>42520</v>
      </c>
      <c r="R14" s="36">
        <v>42520</v>
      </c>
      <c r="S14" s="16" t="s">
        <v>38</v>
      </c>
      <c r="T14" s="170">
        <v>16.577711538461536</v>
      </c>
      <c r="U14" s="35" t="s">
        <v>53</v>
      </c>
      <c r="V14" s="35" t="s">
        <v>39</v>
      </c>
    </row>
    <row r="15" spans="1:22" ht="18.75" customHeight="1" x14ac:dyDescent="0.25">
      <c r="A15" s="16"/>
      <c r="B15" s="16"/>
      <c r="C15" s="16"/>
      <c r="D15" s="16"/>
      <c r="E15" s="16"/>
      <c r="F15" s="16"/>
      <c r="G15" s="16"/>
      <c r="H15" s="32"/>
      <c r="I15" s="15">
        <v>146.08333333333334</v>
      </c>
      <c r="J15" s="172" t="s">
        <v>82</v>
      </c>
      <c r="K15" s="169">
        <v>50</v>
      </c>
      <c r="L15" s="33" t="s">
        <v>53</v>
      </c>
      <c r="M15" s="16">
        <v>25</v>
      </c>
      <c r="N15" s="175" t="s">
        <v>61</v>
      </c>
      <c r="O15" s="36" t="s">
        <v>154</v>
      </c>
      <c r="P15" s="16"/>
      <c r="Q15" s="32">
        <v>42888</v>
      </c>
      <c r="R15" s="32">
        <v>42888</v>
      </c>
      <c r="S15" s="16" t="s">
        <v>38</v>
      </c>
      <c r="T15" s="170">
        <v>15.943499999999997</v>
      </c>
      <c r="U15" s="35" t="s">
        <v>53</v>
      </c>
      <c r="V15" s="35" t="s">
        <v>39</v>
      </c>
    </row>
    <row r="16" spans="1:22" ht="18.75" customHeight="1" x14ac:dyDescent="0.25">
      <c r="A16" s="16"/>
      <c r="B16" s="16"/>
      <c r="C16" s="16"/>
      <c r="D16" s="16"/>
      <c r="E16" s="16"/>
      <c r="F16" s="16"/>
      <c r="G16" s="171"/>
      <c r="H16" s="32"/>
      <c r="I16" s="15">
        <v>169.29166666666666</v>
      </c>
      <c r="J16" s="172" t="s">
        <v>82</v>
      </c>
      <c r="K16" s="169">
        <v>50</v>
      </c>
      <c r="L16" s="16" t="s">
        <v>53</v>
      </c>
      <c r="M16" s="16">
        <v>25</v>
      </c>
      <c r="N16" s="175" t="s">
        <v>61</v>
      </c>
      <c r="O16" s="36" t="s">
        <v>154</v>
      </c>
      <c r="P16" s="16"/>
      <c r="Q16" s="32">
        <v>42949</v>
      </c>
      <c r="R16" s="32">
        <v>42949</v>
      </c>
      <c r="S16" s="16" t="s">
        <v>38</v>
      </c>
      <c r="T16" s="170">
        <v>16.894730769230769</v>
      </c>
      <c r="U16" s="35" t="s">
        <v>53</v>
      </c>
      <c r="V16" s="35" t="s">
        <v>39</v>
      </c>
    </row>
    <row r="17" spans="1:22" ht="18.75" customHeight="1" x14ac:dyDescent="0.25">
      <c r="A17" s="16"/>
      <c r="B17" s="16"/>
      <c r="C17" s="16"/>
      <c r="D17" s="16"/>
      <c r="E17" s="16"/>
      <c r="F17" s="16"/>
      <c r="G17" s="16"/>
      <c r="H17" s="32"/>
      <c r="I17" s="15">
        <v>135.92916666666667</v>
      </c>
      <c r="J17" s="172" t="s">
        <v>82</v>
      </c>
      <c r="K17" s="169">
        <v>50</v>
      </c>
      <c r="L17" s="33" t="s">
        <v>53</v>
      </c>
      <c r="M17" s="16">
        <v>25</v>
      </c>
      <c r="N17" s="175" t="s">
        <v>61</v>
      </c>
      <c r="O17" s="36" t="s">
        <v>154</v>
      </c>
      <c r="P17" s="16"/>
      <c r="Q17" s="36">
        <v>43221</v>
      </c>
      <c r="R17" s="36">
        <v>43221</v>
      </c>
      <c r="S17" s="16" t="s">
        <v>38</v>
      </c>
      <c r="T17" s="170">
        <v>16.260576923076922</v>
      </c>
      <c r="U17" s="35" t="s">
        <v>53</v>
      </c>
      <c r="V17" s="35" t="s">
        <v>39</v>
      </c>
    </row>
    <row r="18" spans="1:22" ht="18.75" customHeight="1" x14ac:dyDescent="0.25">
      <c r="A18" s="35"/>
      <c r="B18" s="35"/>
      <c r="C18" s="35"/>
      <c r="D18" s="35"/>
      <c r="E18" s="35"/>
      <c r="F18" s="35"/>
      <c r="G18" s="35"/>
      <c r="H18" s="36"/>
      <c r="I18" s="172">
        <v>106.02083333333333</v>
      </c>
      <c r="J18" s="172" t="s">
        <v>82</v>
      </c>
      <c r="K18" s="35">
        <v>40</v>
      </c>
      <c r="L18" s="35" t="s">
        <v>53</v>
      </c>
      <c r="M18" s="35">
        <v>25</v>
      </c>
      <c r="N18" s="175" t="s">
        <v>61</v>
      </c>
      <c r="O18" s="36" t="s">
        <v>154</v>
      </c>
      <c r="P18" s="35"/>
      <c r="Q18" s="36">
        <v>43241</v>
      </c>
      <c r="R18" s="36">
        <v>43241</v>
      </c>
      <c r="S18" s="35" t="s">
        <v>38</v>
      </c>
      <c r="T18" s="173">
        <v>16.577711538461536</v>
      </c>
      <c r="U18" s="35" t="s">
        <v>53</v>
      </c>
      <c r="V18" s="35" t="s">
        <v>39</v>
      </c>
    </row>
    <row r="19" spans="1:22" ht="18.75" customHeight="1" x14ac:dyDescent="0.25">
      <c r="A19" s="16"/>
      <c r="B19" s="16"/>
      <c r="C19" s="16"/>
      <c r="D19" s="16"/>
      <c r="E19" s="16"/>
      <c r="F19" s="16"/>
      <c r="G19" s="16"/>
      <c r="H19" s="32"/>
      <c r="I19" s="15">
        <v>84.819166666666675</v>
      </c>
      <c r="J19" s="172" t="s">
        <v>82</v>
      </c>
      <c r="K19" s="169">
        <v>30</v>
      </c>
      <c r="L19" s="33" t="s">
        <v>53</v>
      </c>
      <c r="M19" s="16">
        <v>25</v>
      </c>
      <c r="N19" s="175" t="s">
        <v>61</v>
      </c>
      <c r="O19" s="36" t="s">
        <v>154</v>
      </c>
      <c r="P19" s="16"/>
      <c r="Q19" s="36">
        <v>43347</v>
      </c>
      <c r="R19" s="36">
        <v>43347</v>
      </c>
      <c r="S19" s="16" t="s">
        <v>38</v>
      </c>
      <c r="T19" s="170">
        <v>16.577711538461536</v>
      </c>
      <c r="U19" s="35" t="s">
        <v>53</v>
      </c>
      <c r="V19" s="35" t="s">
        <v>39</v>
      </c>
    </row>
    <row r="20" spans="1:22" ht="15.75" customHeight="1" x14ac:dyDescent="0.25">
      <c r="A20" s="16"/>
      <c r="B20" s="16"/>
      <c r="C20" s="16"/>
      <c r="D20" s="16"/>
      <c r="E20" s="16"/>
      <c r="F20" s="16"/>
      <c r="G20" s="16"/>
      <c r="H20" s="32"/>
      <c r="I20" s="15">
        <v>104.40416666666665</v>
      </c>
      <c r="J20" s="172" t="s">
        <v>82</v>
      </c>
      <c r="K20" s="169">
        <v>30</v>
      </c>
      <c r="L20" s="16" t="s">
        <v>53</v>
      </c>
      <c r="M20" s="16">
        <v>23</v>
      </c>
      <c r="N20" s="175" t="s">
        <v>61</v>
      </c>
      <c r="O20" s="36" t="s">
        <v>154</v>
      </c>
      <c r="P20" s="16"/>
      <c r="Q20" s="36">
        <v>43662</v>
      </c>
      <c r="R20" s="36">
        <v>43662</v>
      </c>
      <c r="S20" s="16" t="s">
        <v>38</v>
      </c>
      <c r="T20" s="170">
        <v>15.943499999999997</v>
      </c>
      <c r="U20" s="35" t="s">
        <v>53</v>
      </c>
      <c r="V20" s="35" t="s">
        <v>39</v>
      </c>
    </row>
    <row r="21" spans="1:22" ht="15.75" customHeight="1" x14ac:dyDescent="0.25">
      <c r="A21" s="16"/>
      <c r="B21" s="16"/>
      <c r="C21" s="16"/>
      <c r="D21" s="16"/>
      <c r="E21" s="16"/>
      <c r="F21" s="16"/>
      <c r="G21" s="16"/>
      <c r="H21" s="32"/>
      <c r="I21" s="15">
        <v>8.58</v>
      </c>
      <c r="J21" s="172" t="s">
        <v>82</v>
      </c>
      <c r="K21" s="169">
        <v>40</v>
      </c>
      <c r="L21" s="33" t="s">
        <v>53</v>
      </c>
      <c r="M21" s="16">
        <v>23</v>
      </c>
      <c r="N21" s="175" t="s">
        <v>61</v>
      </c>
      <c r="O21" s="36" t="s">
        <v>154</v>
      </c>
      <c r="P21" s="16"/>
      <c r="Q21" s="36">
        <v>43681</v>
      </c>
      <c r="R21" s="36">
        <v>43681</v>
      </c>
      <c r="S21" s="16" t="s">
        <v>38</v>
      </c>
      <c r="T21" s="170" t="s">
        <v>172</v>
      </c>
      <c r="U21" s="35" t="s">
        <v>53</v>
      </c>
      <c r="V21" s="35" t="s">
        <v>39</v>
      </c>
    </row>
    <row r="22" spans="1:22" ht="15.75" customHeight="1" x14ac:dyDescent="0.25">
      <c r="A22" s="16"/>
      <c r="B22" s="16"/>
      <c r="C22" s="16"/>
      <c r="D22" s="174"/>
      <c r="E22" s="16"/>
      <c r="F22" s="16"/>
      <c r="G22" s="16"/>
      <c r="H22" s="32"/>
      <c r="I22" s="15">
        <v>105.18083333333334</v>
      </c>
      <c r="J22" s="172" t="s">
        <v>82</v>
      </c>
      <c r="K22" s="169">
        <v>30</v>
      </c>
      <c r="L22" s="33" t="s">
        <v>53</v>
      </c>
      <c r="M22" s="16">
        <v>25</v>
      </c>
      <c r="N22" s="175" t="s">
        <v>61</v>
      </c>
      <c r="O22" s="36" t="s">
        <v>154</v>
      </c>
      <c r="P22" s="16"/>
      <c r="Q22" s="36">
        <v>43699</v>
      </c>
      <c r="R22" s="36">
        <v>43699</v>
      </c>
      <c r="S22" s="16" t="s">
        <v>38</v>
      </c>
      <c r="T22" s="170">
        <v>17.211807692307691</v>
      </c>
      <c r="U22" s="35" t="s">
        <v>53</v>
      </c>
      <c r="V22" s="35" t="s">
        <v>39</v>
      </c>
    </row>
    <row r="23" spans="1:22" ht="15.75" customHeight="1" x14ac:dyDescent="0.25">
      <c r="A23" s="16"/>
      <c r="B23" s="16"/>
      <c r="C23" s="16"/>
      <c r="D23" s="16"/>
      <c r="E23" s="16"/>
      <c r="F23" s="16"/>
      <c r="G23" s="16"/>
      <c r="H23" s="32"/>
      <c r="I23" s="15">
        <v>105.125</v>
      </c>
      <c r="J23" s="172" t="s">
        <v>82</v>
      </c>
      <c r="K23" s="169">
        <v>60</v>
      </c>
      <c r="L23" s="33" t="s">
        <v>53</v>
      </c>
      <c r="M23" s="16">
        <v>23</v>
      </c>
      <c r="N23" s="175" t="s">
        <v>61</v>
      </c>
      <c r="O23" s="36" t="s">
        <v>154</v>
      </c>
      <c r="P23" s="16"/>
      <c r="Q23" s="32">
        <v>44012</v>
      </c>
      <c r="R23" s="32">
        <v>44012</v>
      </c>
      <c r="S23" s="16" t="s">
        <v>38</v>
      </c>
      <c r="T23" s="170">
        <v>15.626538461538459</v>
      </c>
      <c r="U23" s="35" t="s">
        <v>53</v>
      </c>
      <c r="V23" s="35" t="s">
        <v>39</v>
      </c>
    </row>
    <row r="24" spans="1:22" ht="15.75" x14ac:dyDescent="0.25">
      <c r="A24" s="16"/>
      <c r="B24" s="16"/>
      <c r="C24" s="16"/>
      <c r="D24" s="16"/>
      <c r="E24" s="16"/>
      <c r="F24" s="16"/>
      <c r="G24" s="163"/>
      <c r="H24" s="32"/>
      <c r="I24" s="15">
        <v>152.66999999999999</v>
      </c>
      <c r="J24" s="172" t="s">
        <v>82</v>
      </c>
      <c r="K24" s="16">
        <v>30</v>
      </c>
      <c r="L24" s="16" t="s">
        <v>53</v>
      </c>
      <c r="M24" s="16">
        <v>23</v>
      </c>
      <c r="N24" s="175" t="s">
        <v>61</v>
      </c>
      <c r="O24" s="36" t="s">
        <v>154</v>
      </c>
      <c r="P24" s="16"/>
      <c r="Q24" s="36">
        <v>44075</v>
      </c>
      <c r="R24" s="36">
        <v>44075</v>
      </c>
      <c r="S24" s="16" t="s">
        <v>38</v>
      </c>
      <c r="T24" s="170">
        <v>17.211807692307691</v>
      </c>
      <c r="U24" s="35" t="s">
        <v>53</v>
      </c>
      <c r="V24" s="35" t="s">
        <v>39</v>
      </c>
    </row>
  </sheetData>
  <autoFilter ref="A12:V24" xr:uid="{496FCD4A-2103-4D41-B7AE-B7CC81C57767}"/>
  <sortState xmlns:xlrd2="http://schemas.microsoft.com/office/spreadsheetml/2017/richdata2" ref="A13:V24">
    <sortCondition ref="R13:R24"/>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24">
    <cfRule type="duplicateValues" dxfId="12" priority="48"/>
  </conditionalFormatting>
  <dataValidations xWindow="1015" yWindow="544" count="23">
    <dataValidation allowBlank="1" showInputMessage="1" showErrorMessage="1" prompt="Standplaats zijnde het vestigingsadres." sqref="U12:V12" xr:uid="{F32BCCF2-5717-4BF5-A153-45D55BF890BC}"/>
    <dataValidation allowBlank="1" showInputMessage="1" showErrorMessage="1" prompt="Gemiddeld aantal gewerkte uren (inclusief betaald verlof en ziekte) in de referte periode van 3 kalendermaanden direct voorafgaand aan de publicatiedatum van de aanbesteding." sqref="I12" xr:uid="{A1F20962-AA5B-47B6-B7D5-8C18ACE9512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08C8617-2AE3-415C-8B0A-AE1988E5B9DB}"/>
    <dataValidation allowBlank="1" showInputMessage="1" showErrorMessage="1" prompt="Aantal vakantiedagen, conform de laatste loonstrook of laatste vakantiekaart." sqref="M12" xr:uid="{2D4AEC47-E58E-47E1-B2BB-859959728468}"/>
    <dataValidation allowBlank="1" showInputMessage="1" showErrorMessage="1" prompt="Duur van het dienstverband: Bepaalde tijd of onbepaalde tijd." sqref="N12" xr:uid="{960DA19B-EFDC-46B2-A188-BA31B5EC5A52}"/>
    <dataValidation allowBlank="1" showInputMessage="1" showErrorMessage="1" prompt="Eindatum van de arbeidsovereenkomst bij een contract voor bepaalde tijd." sqref="O12" xr:uid="{DB4AE81C-0D14-4AAE-99D4-47D6E8E1054E}"/>
    <dataValidation allowBlank="1" showInputMessage="1" showErrorMessage="1" prompt="Aantal arbeidsovereenkomsten bij bepaalde tijd." sqref="P12" xr:uid="{76D63166-44A1-4769-92F2-016D12D34751}"/>
    <dataValidation allowBlank="1" showInputMessage="1" showErrorMessage="1" prompt="Het aantal jaren welke relevant zijn voor het vaststellen van de transitievergoeding." sqref="Q12" xr:uid="{A185D76B-0491-4907-A6C8-CAE83BAC54BE}"/>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5A116F01-3F9C-40CF-BEEA-FC0E0E8B79C3}"/>
    <dataValidation allowBlank="1" showInputMessage="1" showErrorMessage="1" prompt="De functie van de werknemer." sqref="S12" xr:uid="{8D888C77-881C-4EDF-B031-605495710F7A}"/>
    <dataValidation allowBlank="1" showInputMessage="1" showErrorMessage="1" prompt="Laatstverdiende bruto uurloon zoals deze van toepassing was op de publicatiedatum van deze aanbesteding conform de laatst verkregen loonstrook." sqref="T12" xr:uid="{8A6DEA1E-C373-40A1-8838-7071CCB205B9}"/>
    <dataValidation allowBlank="1" showInputMessage="1" showErrorMessage="1" prompt="Voorletters van werknemer." sqref="A12" xr:uid="{AD3DF55C-9F08-4F9E-9368-D3A5894BEF01}"/>
    <dataValidation allowBlank="1" showInputMessage="1" showErrorMessage="1" prompt="Achternaam van werknemer." sqref="B12" xr:uid="{625A30EE-930E-4EF6-A603-146DF9B92AEE}"/>
    <dataValidation allowBlank="1" showInputMessage="1" showErrorMessage="1" prompt="Adres van werknemer." sqref="C12" xr:uid="{05901FAE-9684-4C5A-BD1C-9C603F575B27}"/>
    <dataValidation allowBlank="1" showInputMessage="1" showErrorMessage="1" prompt="Postcode van werknemer." sqref="D12" xr:uid="{0516F3E2-230A-48C5-8BE7-5D4B6D283C2A}"/>
    <dataValidation allowBlank="1" showInputMessage="1" showErrorMessage="1" prompt="Woonplaats van werknemer." sqref="E12" xr:uid="{0E334EB3-CECA-468D-911E-811FEBBAF289}"/>
    <dataValidation allowBlank="1" showInputMessage="1" showErrorMessage="1" prompt="Telefoonnummer van werknemer." sqref="F12" xr:uid="{8AAA6908-CC40-4B15-9F28-3562A9EDF704}"/>
    <dataValidation allowBlank="1" showInputMessage="1" showErrorMessage="1" prompt="Emailadres van werknemer." sqref="G12" xr:uid="{3EF0A776-B0F5-442B-B274-95CE76BE55FB}"/>
    <dataValidation allowBlank="1" showInputMessage="1" showErrorMessage="1" prompt="Geboortedatum van werknemer." sqref="H12" xr:uid="{DD86C040-051F-4A58-B052-796365CB4674}"/>
    <dataValidation allowBlank="1" showInputMessage="1" showErrorMessage="1" prompt="Werknemers of uitzendkrachten al dan niet vallend onder de werkingssfeer van de cao taxivervoer die ingezet worden op het aanbestede vervoerscontract." sqref="A11:K11" xr:uid="{456609C2-4947-4346-ADE1-544AE8BDF2EF}"/>
    <dataValidation type="list" allowBlank="1" showInputMessage="1" showErrorMessage="1" prompt="O = Onbepaalde tijd_x000a_B  = Bepaalde tijd" sqref="N13:N24" xr:uid="{F7549AB6-15CF-4E9F-BDE8-15C83A924A15}">
      <formula1>"O, B"</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CA0095C-4F25-4AE4-835C-424D31EA92E6}"/>
    <dataValidation type="list" allowBlank="1" showInputMessage="1" showErrorMessage="1" sqref="C10:V10" xr:uid="{595E7A84-CB0A-4F7B-8AB5-60C11BED8EEE}">
      <formula1>#REF!</formula1>
    </dataValidation>
  </dataValidations>
  <pageMargins left="0.7" right="0.7" top="0.75" bottom="0.75" header="0.3" footer="0.3"/>
  <pageSetup paperSize="9" scale="2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2E359-2AD6-47C7-9D7D-983025946AA1}">
  <sheetPr>
    <pageSetUpPr fitToPage="1"/>
  </sheetPr>
  <dimension ref="A1:V14"/>
  <sheetViews>
    <sheetView view="pageBreakPreview" topLeftCell="I1" zoomScale="80" zoomScaleNormal="70" zoomScaleSheetLayoutView="80" workbookViewId="0">
      <selection activeCell="AL14" sqref="AL14:AL15"/>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25.570312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174</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76"/>
      <c r="B13" s="176"/>
      <c r="C13" s="177"/>
      <c r="D13" s="176"/>
      <c r="E13" s="176"/>
      <c r="F13" s="178"/>
      <c r="G13" s="179"/>
      <c r="H13" s="180"/>
      <c r="I13" s="181"/>
      <c r="J13" s="35" t="s">
        <v>25</v>
      </c>
      <c r="K13" s="182">
        <v>0.5</v>
      </c>
      <c r="L13" s="33"/>
      <c r="M13" s="16">
        <v>25</v>
      </c>
      <c r="N13" s="16" t="s">
        <v>68</v>
      </c>
      <c r="O13" s="183"/>
      <c r="P13" s="113"/>
      <c r="Q13" s="184">
        <v>36342</v>
      </c>
      <c r="R13" s="185">
        <v>26</v>
      </c>
      <c r="S13" s="186" t="s">
        <v>38</v>
      </c>
      <c r="T13" s="187">
        <v>17.21</v>
      </c>
      <c r="U13" s="186" t="s">
        <v>175</v>
      </c>
      <c r="V13" s="16" t="s">
        <v>42</v>
      </c>
    </row>
    <row r="14" spans="1:22" ht="15.75" x14ac:dyDescent="0.25">
      <c r="A14" s="188"/>
      <c r="B14" s="188"/>
      <c r="C14" s="177"/>
      <c r="D14" s="188"/>
      <c r="E14" s="189"/>
      <c r="F14" s="185"/>
      <c r="G14" s="190"/>
      <c r="H14" s="191"/>
      <c r="I14" s="181"/>
      <c r="J14" s="35" t="s">
        <v>25</v>
      </c>
      <c r="K14" s="182">
        <v>0.1</v>
      </c>
      <c r="L14" s="12"/>
      <c r="M14" s="16">
        <v>25</v>
      </c>
      <c r="N14" s="12" t="s">
        <v>68</v>
      </c>
      <c r="O14" s="183"/>
      <c r="P14" s="12"/>
      <c r="Q14" s="192">
        <v>40118</v>
      </c>
      <c r="R14" s="185">
        <v>17</v>
      </c>
      <c r="S14" s="193" t="s">
        <v>38</v>
      </c>
      <c r="T14" s="187">
        <v>17.21</v>
      </c>
      <c r="U14" s="186" t="s">
        <v>175</v>
      </c>
      <c r="V14" s="35" t="s">
        <v>42</v>
      </c>
    </row>
  </sheetData>
  <autoFilter ref="A12:V14"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O13:O14">
    <cfRule type="cellIs" dxfId="11" priority="3" operator="lessThan">
      <formula>NOW()+#REF!</formula>
    </cfRule>
  </conditionalFormatting>
  <dataValidations count="22">
    <dataValidation type="list" allowBlank="1" showInputMessage="1" showErrorMessage="1" sqref="C10:V10" xr:uid="{9B270BDA-6280-41C6-B9EF-9BAF297D312A}">
      <formula1>#REF!</formula1>
    </dataValidation>
    <dataValidation allowBlank="1" showInputMessage="1" showErrorMessage="1" prompt="Werknemers of uitzendkrachten al dan niet vallend onder de werkingssfeer van de cao taxivervoer die ingezet worden op het aanbestede vervoerscontract." sqref="A11:K11" xr:uid="{90DD341B-0F6C-41CF-8F45-44F18BE4F2A5}"/>
    <dataValidation allowBlank="1" showInputMessage="1" showErrorMessage="1" prompt="Geboortedatum van werknemer." sqref="H12" xr:uid="{713F6A61-A249-4224-8F64-A443F8105C3D}"/>
    <dataValidation allowBlank="1" showInputMessage="1" showErrorMessage="1" prompt="Emailadres van werknemer." sqref="G12" xr:uid="{431BE4D2-8995-45F9-8426-9B5AAFA63B3B}"/>
    <dataValidation allowBlank="1" showInputMessage="1" showErrorMessage="1" prompt="Telefoonnummer van werknemer." sqref="F12" xr:uid="{5B913F3C-8B5E-4EA8-A74A-31443AD870E6}"/>
    <dataValidation allowBlank="1" showInputMessage="1" showErrorMessage="1" prompt="Woonplaats van werknemer." sqref="E12" xr:uid="{E59F17C4-A743-4B4B-ACEF-DB11BB6ECD84}"/>
    <dataValidation allowBlank="1" showInputMessage="1" showErrorMessage="1" prompt="Postcode van werknemer." sqref="D12" xr:uid="{031A2668-1F7D-4B22-9425-11D69826AB8B}"/>
    <dataValidation allowBlank="1" showInputMessage="1" showErrorMessage="1" prompt="Adres van werknemer." sqref="C12" xr:uid="{F0C17B86-E3B9-4ABC-B514-63ABFD932E45}"/>
    <dataValidation allowBlank="1" showInputMessage="1" showErrorMessage="1" prompt="Achternaam van werknemer." sqref="B12" xr:uid="{6136FE15-58B4-4F0F-8754-0F8C52977D77}"/>
    <dataValidation allowBlank="1" showInputMessage="1" showErrorMessage="1" prompt="Voorletters van werknemer." sqref="A12" xr:uid="{E3D9DA14-AE11-4B54-BC79-F66A06520347}"/>
    <dataValidation allowBlank="1" showInputMessage="1" showErrorMessage="1" prompt="Laatstverdiende bruto uurloon zoals deze van toepassing was op de publicatiedatum van deze aanbesteding conform de laatst verkregen loonstrook." sqref="T12" xr:uid="{CBE782B5-0425-4B08-9438-D5154DF86356}"/>
    <dataValidation allowBlank="1" showInputMessage="1" showErrorMessage="1" prompt="De functie van de werknemer." sqref="S12" xr:uid="{DE93CF53-8524-46BF-AAC1-D83EB6E4D82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747FD03-51E8-4C06-B130-9B7417D2E5AF}"/>
    <dataValidation allowBlank="1" showInputMessage="1" showErrorMessage="1" prompt="Het aantal jaren welke relevant zijn voor het vaststellen van de transitievergoeding." sqref="Q12" xr:uid="{0E6AB8A3-C393-42D7-8B17-61721C314E41}"/>
    <dataValidation allowBlank="1" showInputMessage="1" showErrorMessage="1" prompt="Aantal arbeidsovereenkomsten bij bepaalde tijd." sqref="P12" xr:uid="{4765FD00-0996-4997-BD89-633C8510611E}"/>
    <dataValidation allowBlank="1" showInputMessage="1" showErrorMessage="1" prompt="Eindatum van de arbeidsovereenkomst bij een contract voor bepaalde tijd." sqref="O12" xr:uid="{EF61BFFF-7920-40DC-96DE-54EA681F9900}"/>
    <dataValidation allowBlank="1" showInputMessage="1" showErrorMessage="1" prompt="Duur van het dienstverband: Bepaalde tijd of onbepaalde tijd." sqref="N12" xr:uid="{B5852378-D09E-423C-9F81-F11D634315EB}"/>
    <dataValidation allowBlank="1" showInputMessage="1" showErrorMessage="1" prompt="Aantal vakantiedagen, conform de laatste loonstrook of laatste vakantiekaart." sqref="M12" xr:uid="{82388587-EDB9-466E-9615-671D64B02A7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722606F-E397-4907-8F48-F2937FD21D7B}"/>
    <dataValidation allowBlank="1" showInputMessage="1" showErrorMessage="1" prompt="Gemiddeld aantal gewerkte uren (inclusief betaald verlof en ziekte) in de referte periode van 3 kalendermaanden direct voorafgaand aan de publicatiedatum van de aanbesteding." sqref="I12" xr:uid="{93EEDAA1-6C36-47D2-A408-0DA8E766778E}"/>
    <dataValidation allowBlank="1" showInputMessage="1" showErrorMessage="1" prompt="Standplaats zijnde het vestigingsadres." sqref="U12:V12" xr:uid="{0E275A8D-8AB2-4A31-8108-5399C05D698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3A9B7BA-12D5-4DFC-B772-08067ABB0FBA}"/>
  </dataValidations>
  <pageMargins left="0.7" right="0.7" top="0.75" bottom="0.75" header="0.3" footer="0.3"/>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E3F0-2757-4A59-8542-C310F9A3BC1F}">
  <sheetPr>
    <pageSetUpPr fitToPage="1"/>
  </sheetPr>
  <dimension ref="A1:V32"/>
  <sheetViews>
    <sheetView view="pageBreakPreview" topLeftCell="I1" zoomScale="80" zoomScaleNormal="70" zoomScaleSheetLayoutView="80" workbookViewId="0">
      <selection activeCell="AL11" sqref="AL11"/>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176</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6"/>
      <c r="D13" s="18"/>
      <c r="E13" s="18"/>
      <c r="F13" s="18"/>
      <c r="G13" s="18"/>
      <c r="H13" s="101"/>
      <c r="I13" s="102">
        <v>69.033333333333303</v>
      </c>
      <c r="J13" s="75" t="s">
        <v>44</v>
      </c>
      <c r="K13" s="194">
        <v>0.65100000000000002</v>
      </c>
      <c r="L13" s="26"/>
      <c r="M13" s="18">
        <v>25</v>
      </c>
      <c r="N13" s="76" t="s">
        <v>68</v>
      </c>
      <c r="O13" s="101" t="s">
        <v>154</v>
      </c>
      <c r="P13" s="40">
        <v>2</v>
      </c>
      <c r="Q13" s="26">
        <v>10</v>
      </c>
      <c r="R13" s="31">
        <v>41832</v>
      </c>
      <c r="S13" s="18" t="s">
        <v>38</v>
      </c>
      <c r="T13" s="95">
        <v>17.21</v>
      </c>
      <c r="U13" s="40" t="s">
        <v>169</v>
      </c>
      <c r="V13" s="40" t="s">
        <v>39</v>
      </c>
    </row>
    <row r="14" spans="1:22" ht="15.75" x14ac:dyDescent="0.25">
      <c r="A14" s="18"/>
      <c r="B14" s="18"/>
      <c r="C14" s="16"/>
      <c r="D14" s="18"/>
      <c r="E14" s="18"/>
      <c r="F14" s="18"/>
      <c r="G14" s="18"/>
      <c r="H14" s="101"/>
      <c r="I14" s="102">
        <v>64.626666666666694</v>
      </c>
      <c r="J14" s="75" t="s">
        <v>44</v>
      </c>
      <c r="K14" s="194">
        <v>0.49099999999999999</v>
      </c>
      <c r="L14" s="26"/>
      <c r="M14" s="18">
        <v>25</v>
      </c>
      <c r="N14" s="76" t="s">
        <v>68</v>
      </c>
      <c r="O14" s="101" t="s">
        <v>154</v>
      </c>
      <c r="P14" s="40">
        <v>2</v>
      </c>
      <c r="Q14" s="26">
        <v>10</v>
      </c>
      <c r="R14" s="31">
        <v>41832</v>
      </c>
      <c r="S14" s="18" t="s">
        <v>38</v>
      </c>
      <c r="T14" s="95">
        <v>17.21</v>
      </c>
      <c r="U14" s="40" t="s">
        <v>169</v>
      </c>
      <c r="V14" s="40" t="s">
        <v>39</v>
      </c>
    </row>
    <row r="15" spans="1:22" ht="15.75" x14ac:dyDescent="0.25">
      <c r="A15" s="18"/>
      <c r="B15" s="18"/>
      <c r="C15" s="16"/>
      <c r="D15" s="18"/>
      <c r="E15" s="18"/>
      <c r="F15" s="18"/>
      <c r="G15" s="18"/>
      <c r="H15" s="101"/>
      <c r="I15" s="102">
        <v>78.62</v>
      </c>
      <c r="J15" s="75" t="s">
        <v>44</v>
      </c>
      <c r="K15" s="194">
        <v>0.30499999999999999</v>
      </c>
      <c r="L15" s="26"/>
      <c r="M15" s="18">
        <v>23</v>
      </c>
      <c r="N15" s="76" t="s">
        <v>68</v>
      </c>
      <c r="O15" s="101" t="s">
        <v>154</v>
      </c>
      <c r="P15" s="40">
        <v>2</v>
      </c>
      <c r="Q15" s="26">
        <v>9</v>
      </c>
      <c r="R15" s="31">
        <v>42212</v>
      </c>
      <c r="S15" s="18" t="s">
        <v>38</v>
      </c>
      <c r="T15" s="95">
        <v>17.21</v>
      </c>
      <c r="U15" s="40" t="s">
        <v>169</v>
      </c>
      <c r="V15" s="40" t="s">
        <v>39</v>
      </c>
    </row>
    <row r="16" spans="1:22" ht="15.75" x14ac:dyDescent="0.25">
      <c r="A16" s="18"/>
      <c r="B16" s="18"/>
      <c r="C16" s="16"/>
      <c r="D16" s="18"/>
      <c r="E16" s="18"/>
      <c r="F16" s="18"/>
      <c r="G16" s="18"/>
      <c r="H16" s="101"/>
      <c r="I16" s="102">
        <v>158.56</v>
      </c>
      <c r="J16" s="75" t="s">
        <v>44</v>
      </c>
      <c r="K16" s="194">
        <v>0.48</v>
      </c>
      <c r="L16" s="26"/>
      <c r="M16" s="18">
        <v>25</v>
      </c>
      <c r="N16" s="76" t="s">
        <v>68</v>
      </c>
      <c r="O16" s="101" t="s">
        <v>154</v>
      </c>
      <c r="P16" s="40">
        <v>2</v>
      </c>
      <c r="Q16" s="26">
        <v>9</v>
      </c>
      <c r="R16" s="31">
        <v>42233</v>
      </c>
      <c r="S16" s="18" t="s">
        <v>38</v>
      </c>
      <c r="T16" s="95">
        <v>17.21</v>
      </c>
      <c r="U16" s="40" t="s">
        <v>169</v>
      </c>
      <c r="V16" s="40" t="s">
        <v>39</v>
      </c>
    </row>
    <row r="17" spans="1:22" ht="15.75" x14ac:dyDescent="0.25">
      <c r="A17" s="18"/>
      <c r="B17" s="18"/>
      <c r="C17" s="16"/>
      <c r="D17" s="18"/>
      <c r="E17" s="18"/>
      <c r="F17" s="18"/>
      <c r="G17" s="18"/>
      <c r="H17" s="101"/>
      <c r="I17" s="102">
        <v>51.356666666666698</v>
      </c>
      <c r="J17" s="75" t="s">
        <v>44</v>
      </c>
      <c r="K17" s="194">
        <v>0.32400000000000001</v>
      </c>
      <c r="L17" s="26"/>
      <c r="M17" s="18">
        <v>25</v>
      </c>
      <c r="N17" s="76" t="s">
        <v>68</v>
      </c>
      <c r="O17" s="101" t="s">
        <v>154</v>
      </c>
      <c r="P17" s="40">
        <v>2</v>
      </c>
      <c r="Q17" s="26">
        <v>7</v>
      </c>
      <c r="R17" s="31">
        <v>42815</v>
      </c>
      <c r="S17" s="18" t="s">
        <v>38</v>
      </c>
      <c r="T17" s="95">
        <v>16.579999999999998</v>
      </c>
      <c r="U17" s="40" t="s">
        <v>169</v>
      </c>
      <c r="V17" s="40" t="s">
        <v>39</v>
      </c>
    </row>
    <row r="18" spans="1:22" ht="15.75" x14ac:dyDescent="0.25">
      <c r="A18" s="18"/>
      <c r="B18" s="18"/>
      <c r="C18" s="16"/>
      <c r="D18" s="18"/>
      <c r="E18" s="18"/>
      <c r="F18" s="18"/>
      <c r="G18" s="18"/>
      <c r="H18" s="101"/>
      <c r="I18" s="102">
        <v>151.006666666667</v>
      </c>
      <c r="J18" s="75" t="s">
        <v>44</v>
      </c>
      <c r="K18" s="194">
        <v>0.313</v>
      </c>
      <c r="L18" s="26"/>
      <c r="M18" s="18">
        <v>25</v>
      </c>
      <c r="N18" s="76" t="s">
        <v>68</v>
      </c>
      <c r="O18" s="101" t="s">
        <v>154</v>
      </c>
      <c r="P18" s="40">
        <v>4</v>
      </c>
      <c r="Q18" s="26">
        <v>10</v>
      </c>
      <c r="R18" s="31">
        <v>42826</v>
      </c>
      <c r="S18" s="18" t="s">
        <v>38</v>
      </c>
      <c r="T18" s="95">
        <v>17.21</v>
      </c>
      <c r="U18" s="40" t="s">
        <v>169</v>
      </c>
      <c r="V18" s="40" t="s">
        <v>39</v>
      </c>
    </row>
    <row r="19" spans="1:22" ht="15.75" x14ac:dyDescent="0.25">
      <c r="A19" s="18"/>
      <c r="B19" s="18"/>
      <c r="C19" s="16"/>
      <c r="D19" s="18"/>
      <c r="E19" s="18"/>
      <c r="F19" s="18"/>
      <c r="G19" s="18"/>
      <c r="H19" s="101"/>
      <c r="I19" s="102">
        <v>148.17666666666699</v>
      </c>
      <c r="J19" s="75" t="s">
        <v>44</v>
      </c>
      <c r="K19" s="194">
        <v>0.377</v>
      </c>
      <c r="L19" s="26"/>
      <c r="M19" s="18">
        <v>25</v>
      </c>
      <c r="N19" s="76" t="s">
        <v>68</v>
      </c>
      <c r="O19" s="101" t="s">
        <v>154</v>
      </c>
      <c r="P19" s="40">
        <v>1</v>
      </c>
      <c r="Q19" s="26">
        <v>7</v>
      </c>
      <c r="R19" s="31">
        <v>42968</v>
      </c>
      <c r="S19" s="18" t="s">
        <v>38</v>
      </c>
      <c r="T19" s="95">
        <v>17.21</v>
      </c>
      <c r="U19" s="40" t="s">
        <v>169</v>
      </c>
      <c r="V19" s="40" t="s">
        <v>39</v>
      </c>
    </row>
    <row r="20" spans="1:22" ht="15.75" x14ac:dyDescent="0.25">
      <c r="A20" s="18"/>
      <c r="B20" s="18"/>
      <c r="C20" s="16"/>
      <c r="D20" s="18"/>
      <c r="E20" s="18"/>
      <c r="F20" s="18"/>
      <c r="G20" s="18"/>
      <c r="H20" s="101"/>
      <c r="I20" s="102">
        <v>189.816666666667</v>
      </c>
      <c r="J20" s="75" t="s">
        <v>44</v>
      </c>
      <c r="K20" s="194">
        <v>0.32200000000000001</v>
      </c>
      <c r="L20" s="26"/>
      <c r="M20" s="18">
        <v>25</v>
      </c>
      <c r="N20" s="76" t="s">
        <v>68</v>
      </c>
      <c r="O20" s="101" t="s">
        <v>154</v>
      </c>
      <c r="P20" s="40">
        <v>2</v>
      </c>
      <c r="Q20" s="26">
        <v>7</v>
      </c>
      <c r="R20" s="31">
        <v>42990</v>
      </c>
      <c r="S20" s="18" t="s">
        <v>38</v>
      </c>
      <c r="T20" s="95">
        <v>16.579999999999998</v>
      </c>
      <c r="U20" s="40" t="s">
        <v>169</v>
      </c>
      <c r="V20" s="40" t="s">
        <v>39</v>
      </c>
    </row>
    <row r="21" spans="1:22" ht="15.75" x14ac:dyDescent="0.25">
      <c r="A21" s="18"/>
      <c r="B21" s="18"/>
      <c r="C21" s="16"/>
      <c r="D21" s="18"/>
      <c r="E21" s="18"/>
      <c r="F21" s="18"/>
      <c r="G21" s="18"/>
      <c r="H21" s="101"/>
      <c r="I21" s="102">
        <v>41.993333333333297</v>
      </c>
      <c r="J21" s="75" t="s">
        <v>44</v>
      </c>
      <c r="K21" s="194">
        <v>0.46500000000000002</v>
      </c>
      <c r="L21" s="26"/>
      <c r="M21" s="18">
        <v>25</v>
      </c>
      <c r="N21" s="76" t="s">
        <v>68</v>
      </c>
      <c r="O21" s="101" t="s">
        <v>154</v>
      </c>
      <c r="P21" s="40">
        <v>3</v>
      </c>
      <c r="Q21" s="26">
        <v>6</v>
      </c>
      <c r="R21" s="31">
        <v>43108</v>
      </c>
      <c r="S21" s="18" t="s">
        <v>38</v>
      </c>
      <c r="T21" s="95">
        <v>17.21</v>
      </c>
      <c r="U21" s="40" t="s">
        <v>168</v>
      </c>
      <c r="V21" s="40" t="s">
        <v>39</v>
      </c>
    </row>
    <row r="22" spans="1:22" ht="15.75" x14ac:dyDescent="0.25">
      <c r="A22" s="18"/>
      <c r="B22" s="18"/>
      <c r="C22" s="16"/>
      <c r="D22" s="18"/>
      <c r="E22" s="18"/>
      <c r="F22" s="18"/>
      <c r="G22" s="18"/>
      <c r="H22" s="101"/>
      <c r="I22" s="102">
        <v>17</v>
      </c>
      <c r="J22" s="75" t="s">
        <v>44</v>
      </c>
      <c r="K22" s="194">
        <v>0.43099999999999999</v>
      </c>
      <c r="L22" s="26"/>
      <c r="M22" s="18">
        <v>23</v>
      </c>
      <c r="N22" s="76" t="s">
        <v>68</v>
      </c>
      <c r="O22" s="101" t="s">
        <v>154</v>
      </c>
      <c r="P22" s="40">
        <v>2</v>
      </c>
      <c r="Q22" s="26">
        <v>5</v>
      </c>
      <c r="R22" s="31">
        <v>43678</v>
      </c>
      <c r="S22" s="18" t="s">
        <v>38</v>
      </c>
      <c r="T22" s="95">
        <v>17.21</v>
      </c>
      <c r="U22" s="40" t="s">
        <v>169</v>
      </c>
      <c r="V22" s="40" t="s">
        <v>39</v>
      </c>
    </row>
    <row r="23" spans="1:22" ht="15.75" x14ac:dyDescent="0.25">
      <c r="A23" s="18"/>
      <c r="B23" s="18"/>
      <c r="C23" s="16"/>
      <c r="D23" s="18"/>
      <c r="E23" s="18"/>
      <c r="F23" s="18"/>
      <c r="G23" s="18"/>
      <c r="H23" s="101"/>
      <c r="I23" s="102">
        <v>140.61666666666699</v>
      </c>
      <c r="J23" s="75" t="s">
        <v>44</v>
      </c>
      <c r="K23" s="194">
        <v>0.35099999999999998</v>
      </c>
      <c r="L23" s="26"/>
      <c r="M23" s="18">
        <v>23</v>
      </c>
      <c r="N23" s="76" t="s">
        <v>68</v>
      </c>
      <c r="O23" s="101" t="s">
        <v>154</v>
      </c>
      <c r="P23" s="40">
        <v>3</v>
      </c>
      <c r="Q23" s="26">
        <v>5</v>
      </c>
      <c r="R23" s="31">
        <v>43688</v>
      </c>
      <c r="S23" s="18" t="s">
        <v>38</v>
      </c>
      <c r="T23" s="95">
        <v>17.21</v>
      </c>
      <c r="U23" s="40" t="s">
        <v>167</v>
      </c>
      <c r="V23" s="40" t="s">
        <v>39</v>
      </c>
    </row>
    <row r="24" spans="1:22" ht="15.75" x14ac:dyDescent="0.25">
      <c r="A24" s="18"/>
      <c r="B24" s="18"/>
      <c r="C24" s="16"/>
      <c r="D24" s="18"/>
      <c r="E24" s="18"/>
      <c r="F24" s="18"/>
      <c r="G24" s="18"/>
      <c r="H24" s="101"/>
      <c r="I24" s="102">
        <v>66.753333333333302</v>
      </c>
      <c r="J24" s="75" t="s">
        <v>44</v>
      </c>
      <c r="K24" s="194">
        <v>0.25600000000000001</v>
      </c>
      <c r="L24" s="26"/>
      <c r="M24" s="18">
        <v>23</v>
      </c>
      <c r="N24" s="76" t="s">
        <v>68</v>
      </c>
      <c r="O24" s="101" t="s">
        <v>154</v>
      </c>
      <c r="P24" s="40">
        <v>4</v>
      </c>
      <c r="Q24" s="26">
        <v>4</v>
      </c>
      <c r="R24" s="31">
        <v>44044</v>
      </c>
      <c r="S24" s="18" t="s">
        <v>38</v>
      </c>
      <c r="T24" s="95">
        <v>15.94</v>
      </c>
      <c r="U24" s="40" t="s">
        <v>169</v>
      </c>
      <c r="V24" s="40" t="s">
        <v>39</v>
      </c>
    </row>
    <row r="25" spans="1:22" ht="15.75" x14ac:dyDescent="0.25">
      <c r="A25" s="18"/>
      <c r="B25" s="18"/>
      <c r="C25" s="16"/>
      <c r="D25" s="18"/>
      <c r="E25" s="18"/>
      <c r="F25" s="18"/>
      <c r="G25" s="18"/>
      <c r="H25" s="101"/>
      <c r="I25" s="102">
        <v>154.893333333333</v>
      </c>
      <c r="J25" s="75" t="s">
        <v>44</v>
      </c>
      <c r="K25" s="194">
        <v>0.252</v>
      </c>
      <c r="L25" s="26"/>
      <c r="M25" s="18">
        <v>23</v>
      </c>
      <c r="N25" s="76" t="s">
        <v>68</v>
      </c>
      <c r="O25" s="101" t="s">
        <v>154</v>
      </c>
      <c r="P25" s="40">
        <v>2</v>
      </c>
      <c r="Q25" s="26">
        <v>4</v>
      </c>
      <c r="R25" s="31">
        <v>44053</v>
      </c>
      <c r="S25" s="18" t="s">
        <v>38</v>
      </c>
      <c r="T25" s="95">
        <v>17.21</v>
      </c>
      <c r="U25" s="40" t="s">
        <v>169</v>
      </c>
      <c r="V25" s="40" t="s">
        <v>39</v>
      </c>
    </row>
    <row r="26" spans="1:22" ht="15.75" x14ac:dyDescent="0.25">
      <c r="A26" s="18"/>
      <c r="B26" s="18"/>
      <c r="C26" s="16"/>
      <c r="D26" s="18"/>
      <c r="E26" s="18"/>
      <c r="F26" s="18"/>
      <c r="G26" s="18"/>
      <c r="H26" s="101"/>
      <c r="I26" s="102">
        <v>100.053333333333</v>
      </c>
      <c r="J26" s="75" t="s">
        <v>44</v>
      </c>
      <c r="K26" s="194">
        <v>0.54200000000000004</v>
      </c>
      <c r="L26" s="26"/>
      <c r="M26" s="18">
        <v>25</v>
      </c>
      <c r="N26" s="76" t="s">
        <v>68</v>
      </c>
      <c r="O26" s="101" t="s">
        <v>154</v>
      </c>
      <c r="P26" s="40">
        <v>4</v>
      </c>
      <c r="Q26" s="26">
        <v>4</v>
      </c>
      <c r="R26" s="31">
        <v>44075</v>
      </c>
      <c r="S26" s="18" t="s">
        <v>38</v>
      </c>
      <c r="T26" s="95">
        <v>16.260000000000002</v>
      </c>
      <c r="U26" s="40" t="s">
        <v>169</v>
      </c>
      <c r="V26" s="40" t="s">
        <v>39</v>
      </c>
    </row>
    <row r="27" spans="1:22" ht="15.75" x14ac:dyDescent="0.25">
      <c r="A27" s="18"/>
      <c r="B27" s="18"/>
      <c r="C27" s="16"/>
      <c r="D27" s="18"/>
      <c r="E27" s="18"/>
      <c r="F27" s="18"/>
      <c r="G27" s="18"/>
      <c r="H27" s="101"/>
      <c r="I27" s="102">
        <v>5.99</v>
      </c>
      <c r="J27" s="75" t="s">
        <v>44</v>
      </c>
      <c r="K27" s="194">
        <v>0.39200000000000002</v>
      </c>
      <c r="L27" s="26"/>
      <c r="M27" s="18">
        <v>23</v>
      </c>
      <c r="N27" s="76" t="s">
        <v>68</v>
      </c>
      <c r="O27" s="101" t="s">
        <v>154</v>
      </c>
      <c r="P27" s="40">
        <v>3</v>
      </c>
      <c r="Q27" s="26">
        <v>4</v>
      </c>
      <c r="R27" s="31">
        <v>44075</v>
      </c>
      <c r="S27" s="18" t="s">
        <v>38</v>
      </c>
      <c r="T27" s="95">
        <v>15.94</v>
      </c>
      <c r="U27" s="40" t="s">
        <v>173</v>
      </c>
      <c r="V27" s="40" t="s">
        <v>39</v>
      </c>
    </row>
    <row r="28" spans="1:22" ht="15.75" x14ac:dyDescent="0.25">
      <c r="A28" s="18"/>
      <c r="B28" s="18"/>
      <c r="C28" s="16"/>
      <c r="D28" s="18"/>
      <c r="E28" s="18"/>
      <c r="F28" s="18"/>
      <c r="G28" s="18"/>
      <c r="H28" s="101"/>
      <c r="I28" s="102">
        <v>76.53</v>
      </c>
      <c r="J28" s="75" t="s">
        <v>44</v>
      </c>
      <c r="K28" s="194">
        <v>0.33200000000000002</v>
      </c>
      <c r="L28" s="26"/>
      <c r="M28" s="18">
        <v>25</v>
      </c>
      <c r="N28" s="76" t="s">
        <v>68</v>
      </c>
      <c r="O28" s="101" t="s">
        <v>154</v>
      </c>
      <c r="P28" s="40">
        <v>3</v>
      </c>
      <c r="Q28" s="26">
        <v>4</v>
      </c>
      <c r="R28" s="31">
        <v>44075</v>
      </c>
      <c r="S28" s="18" t="s">
        <v>38</v>
      </c>
      <c r="T28" s="95">
        <v>17.21</v>
      </c>
      <c r="U28" s="40" t="s">
        <v>169</v>
      </c>
      <c r="V28" s="40" t="s">
        <v>39</v>
      </c>
    </row>
    <row r="29" spans="1:22" ht="15.75" x14ac:dyDescent="0.25">
      <c r="A29" s="18"/>
      <c r="B29" s="18"/>
      <c r="C29" s="16"/>
      <c r="D29" s="18"/>
      <c r="E29" s="18"/>
      <c r="F29" s="18"/>
      <c r="G29" s="18"/>
      <c r="H29" s="101"/>
      <c r="I29" s="102">
        <v>83.663333333333298</v>
      </c>
      <c r="J29" s="75" t="s">
        <v>44</v>
      </c>
      <c r="K29" s="194">
        <v>0.28299999999999997</v>
      </c>
      <c r="L29" s="26"/>
      <c r="M29" s="18">
        <v>25</v>
      </c>
      <c r="N29" s="76" t="s">
        <v>68</v>
      </c>
      <c r="O29" s="101" t="s">
        <v>154</v>
      </c>
      <c r="P29" s="40">
        <v>4</v>
      </c>
      <c r="Q29" s="26">
        <v>4</v>
      </c>
      <c r="R29" s="31">
        <v>44075</v>
      </c>
      <c r="S29" s="18" t="s">
        <v>38</v>
      </c>
      <c r="T29" s="95">
        <v>16.260000000000002</v>
      </c>
      <c r="U29" s="40" t="s">
        <v>169</v>
      </c>
      <c r="V29" s="40" t="s">
        <v>39</v>
      </c>
    </row>
    <row r="30" spans="1:22" ht="15.75" x14ac:dyDescent="0.25">
      <c r="A30" s="18"/>
      <c r="B30" s="18"/>
      <c r="C30" s="16"/>
      <c r="D30" s="18"/>
      <c r="E30" s="18"/>
      <c r="F30" s="18"/>
      <c r="G30" s="18"/>
      <c r="H30" s="101"/>
      <c r="I30" s="102">
        <v>139.02000000000001</v>
      </c>
      <c r="J30" s="75" t="s">
        <v>44</v>
      </c>
      <c r="K30" s="194">
        <v>0.36299999999999999</v>
      </c>
      <c r="L30" s="26"/>
      <c r="M30" s="18">
        <v>25</v>
      </c>
      <c r="N30" s="76" t="s">
        <v>68</v>
      </c>
      <c r="O30" s="101" t="s">
        <v>154</v>
      </c>
      <c r="P30" s="40">
        <v>3</v>
      </c>
      <c r="Q30" s="26">
        <v>4</v>
      </c>
      <c r="R30" s="31">
        <v>44136</v>
      </c>
      <c r="S30" s="18" t="s">
        <v>38</v>
      </c>
      <c r="T30" s="95">
        <v>17.21</v>
      </c>
      <c r="U30" s="40" t="s">
        <v>169</v>
      </c>
      <c r="V30" s="40" t="s">
        <v>39</v>
      </c>
    </row>
    <row r="31" spans="1:22" ht="15.75" x14ac:dyDescent="0.25">
      <c r="A31" s="18"/>
      <c r="B31" s="18"/>
      <c r="C31" s="16"/>
      <c r="D31" s="18"/>
      <c r="E31" s="18"/>
      <c r="F31" s="18"/>
      <c r="G31" s="18"/>
      <c r="H31" s="101"/>
      <c r="I31" s="102">
        <v>64.81</v>
      </c>
      <c r="J31" s="75" t="s">
        <v>44</v>
      </c>
      <c r="K31" s="194">
        <v>0.34</v>
      </c>
      <c r="L31" s="26"/>
      <c r="M31" s="18">
        <v>23</v>
      </c>
      <c r="N31" s="76" t="s">
        <v>68</v>
      </c>
      <c r="O31" s="101" t="s">
        <v>154</v>
      </c>
      <c r="P31" s="40">
        <v>5</v>
      </c>
      <c r="Q31" s="26">
        <v>4</v>
      </c>
      <c r="R31" s="31">
        <v>44309</v>
      </c>
      <c r="S31" s="18" t="s">
        <v>38</v>
      </c>
      <c r="T31" s="95">
        <v>16.260000000000002</v>
      </c>
      <c r="U31" s="40" t="s">
        <v>169</v>
      </c>
      <c r="V31" s="40" t="s">
        <v>39</v>
      </c>
    </row>
    <row r="32" spans="1:22" ht="15.75" x14ac:dyDescent="0.25">
      <c r="A32" s="18"/>
      <c r="B32" s="18"/>
      <c r="C32" s="16"/>
      <c r="D32" s="18"/>
      <c r="E32" s="18"/>
      <c r="F32" s="18"/>
      <c r="G32" s="18"/>
      <c r="H32" s="101"/>
      <c r="I32" s="102">
        <v>137.01</v>
      </c>
      <c r="J32" s="75" t="s">
        <v>44</v>
      </c>
      <c r="K32" s="194">
        <v>0.29899999999999999</v>
      </c>
      <c r="L32" s="26"/>
      <c r="M32" s="18">
        <v>25</v>
      </c>
      <c r="N32" s="76" t="s">
        <v>68</v>
      </c>
      <c r="O32" s="101" t="s">
        <v>154</v>
      </c>
      <c r="P32" s="40">
        <v>5</v>
      </c>
      <c r="Q32" s="26">
        <v>3</v>
      </c>
      <c r="R32" s="31">
        <v>44470</v>
      </c>
      <c r="S32" s="18" t="s">
        <v>38</v>
      </c>
      <c r="T32" s="95">
        <v>17.21</v>
      </c>
      <c r="U32" s="40" t="s">
        <v>169</v>
      </c>
      <c r="V32" s="40" t="s">
        <v>39</v>
      </c>
    </row>
  </sheetData>
  <autoFilter ref="A12:V32" xr:uid="{496FCD4A-2103-4D41-B7AE-B7CC81C57767}"/>
  <sortState xmlns:xlrd2="http://schemas.microsoft.com/office/spreadsheetml/2017/richdata2" ref="A13:V32">
    <sortCondition ref="R13:R32"/>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27">
    <cfRule type="duplicateValues" dxfId="10" priority="13"/>
  </conditionalFormatting>
  <conditionalFormatting sqref="B28:B32">
    <cfRule type="duplicateValues" dxfId="9" priority="49"/>
  </conditionalFormatting>
  <dataValidations count="22">
    <dataValidation type="list" allowBlank="1" showInputMessage="1" showErrorMessage="1" sqref="C10:V10" xr:uid="{87E35A72-9556-43C8-8B75-6416A4F45010}">
      <formula1>#REF!</formula1>
    </dataValidation>
    <dataValidation allowBlank="1" showInputMessage="1" showErrorMessage="1" prompt="Werknemers of uitzendkrachten al dan niet vallend onder de werkingssfeer van de cao taxivervoer die ingezet worden op het aanbestede vervoerscontract." sqref="A11:K11" xr:uid="{A1D637A4-4DE6-4F8A-8BBA-7CF7735E5A13}"/>
    <dataValidation allowBlank="1" showInputMessage="1" showErrorMessage="1" prompt="Geboortedatum van werknemer." sqref="H12" xr:uid="{9F3E29D7-CE1C-4641-9957-935D36A9BEFA}"/>
    <dataValidation allowBlank="1" showInputMessage="1" showErrorMessage="1" prompt="Emailadres van werknemer." sqref="G12" xr:uid="{31BDF476-ABC8-441E-9AF4-7196600212A1}"/>
    <dataValidation allowBlank="1" showInputMessage="1" showErrorMessage="1" prompt="Telefoonnummer van werknemer." sqref="F12" xr:uid="{B8408C17-0426-4ED8-BF09-8A6F6C5AAA19}"/>
    <dataValidation allowBlank="1" showInputMessage="1" showErrorMessage="1" prompt="Woonplaats van werknemer." sqref="E12" xr:uid="{026FC6A3-3330-48AD-BAC5-5E05B0CB00FD}"/>
    <dataValidation allowBlank="1" showInputMessage="1" showErrorMessage="1" prompt="Postcode van werknemer." sqref="D12" xr:uid="{DB839403-320B-42EB-A03E-880B8251B3DB}"/>
    <dataValidation allowBlank="1" showInputMessage="1" showErrorMessage="1" prompt="Adres van werknemer." sqref="C12" xr:uid="{1BE6A69B-C124-46F1-B384-C69773AB21B2}"/>
    <dataValidation allowBlank="1" showInputMessage="1" showErrorMessage="1" prompt="Achternaam van werknemer." sqref="B12" xr:uid="{995D7BBA-E082-4040-AA95-5D71A723D046}"/>
    <dataValidation allowBlank="1" showInputMessage="1" showErrorMessage="1" prompt="Voorletters van werknemer." sqref="A12" xr:uid="{821739AB-9C9D-401B-8A9A-D15DA7552449}"/>
    <dataValidation allowBlank="1" showInputMessage="1" showErrorMessage="1" prompt="Laatstverdiende bruto uurloon zoals deze van toepassing was op de publicatiedatum van deze aanbesteding conform de laatst verkregen loonstrook." sqref="T12" xr:uid="{019EBD89-15CA-4F7C-A70C-D418FBE8278F}"/>
    <dataValidation allowBlank="1" showInputMessage="1" showErrorMessage="1" prompt="De functie van de werknemer." sqref="S12" xr:uid="{3849B4D6-883E-4D0C-A03F-0614E7A0D57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E8A0B50-2AAE-4DC7-94B6-F29D96CF4B47}"/>
    <dataValidation allowBlank="1" showInputMessage="1" showErrorMessage="1" prompt="Het aantal jaren welke relevant zijn voor het vaststellen van de transitievergoeding." sqref="Q12" xr:uid="{9FA91D84-2816-4393-8252-FA8AC541DA59}"/>
    <dataValidation allowBlank="1" showInputMessage="1" showErrorMessage="1" prompt="Aantal arbeidsovereenkomsten bij bepaalde tijd." sqref="P12" xr:uid="{82D23252-4A4A-4DAC-972E-9E5C25B8E218}"/>
    <dataValidation allowBlank="1" showInputMessage="1" showErrorMessage="1" prompt="Eindatum van de arbeidsovereenkomst bij een contract voor bepaalde tijd." sqref="O12" xr:uid="{8E2E9B7D-8E4C-49AF-9A41-0B6EB356249F}"/>
    <dataValidation allowBlank="1" showInputMessage="1" showErrorMessage="1" prompt="Duur van het dienstverband: Bepaalde tijd of onbepaalde tijd." sqref="N12" xr:uid="{21240EC6-9159-477C-AA18-9AFEDFB82BD9}"/>
    <dataValidation allowBlank="1" showInputMessage="1" showErrorMessage="1" prompt="Aantal vakantiedagen, conform de laatste loonstrook of laatste vakantiekaart." sqref="M12" xr:uid="{2DA1A901-C201-4592-BC4D-DD0197341F9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F09C71C-4BB3-4932-8151-DCD1D149AB4E}"/>
    <dataValidation allowBlank="1" showInputMessage="1" showErrorMessage="1" prompt="Gemiddeld aantal gewerkte uren (inclusief betaald verlof en ziekte) in de referte periode van 3 kalendermaanden direct voorafgaand aan de publicatiedatum van de aanbesteding." sqref="I12" xr:uid="{F30A0DF8-17A4-4CC4-93E4-0408B556B370}"/>
    <dataValidation allowBlank="1" showInputMessage="1" showErrorMessage="1" prompt="Standplaats zijnde het vestigingsadres." sqref="U12:V12" xr:uid="{307D7BEF-243D-4657-99E4-BF071318DE8C}"/>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B39B7F8-33F1-4115-961C-E4187D31CBE7}"/>
  </dataValidations>
  <pageMargins left="0.7" right="0.7" top="0.75" bottom="0.75" header="0.3" footer="0.3"/>
  <pageSetup paperSize="9" scale="22"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CB5EF-26B5-4294-BD6F-BFF777AE31F4}">
  <sheetPr>
    <pageSetUpPr fitToPage="1"/>
  </sheetPr>
  <dimension ref="A1:V14"/>
  <sheetViews>
    <sheetView view="pageBreakPreview" zoomScale="80" zoomScaleNormal="70" zoomScaleSheetLayoutView="80" workbookViewId="0">
      <selection activeCell="W12" sqref="W1:AD1048576"/>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178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95"/>
      <c r="B13" s="195"/>
      <c r="C13" s="195"/>
      <c r="D13" s="195"/>
      <c r="E13" s="195"/>
      <c r="F13" s="195"/>
      <c r="G13" s="195"/>
      <c r="H13" s="196"/>
      <c r="I13" s="21">
        <v>164.59</v>
      </c>
      <c r="J13" s="12" t="s">
        <v>142</v>
      </c>
      <c r="K13" s="117">
        <v>0.1</v>
      </c>
      <c r="L13" s="26"/>
      <c r="M13" s="18">
        <v>25</v>
      </c>
      <c r="N13" s="12" t="s">
        <v>106</v>
      </c>
      <c r="O13" s="197"/>
      <c r="P13" s="197">
        <v>1</v>
      </c>
      <c r="Q13" s="18">
        <v>6.65</v>
      </c>
      <c r="R13" s="26">
        <v>29</v>
      </c>
      <c r="S13" s="195" t="s">
        <v>179</v>
      </c>
      <c r="T13" s="197">
        <v>17.21</v>
      </c>
      <c r="U13" s="31" t="s">
        <v>177</v>
      </c>
      <c r="V13" s="12" t="s">
        <v>42</v>
      </c>
    </row>
    <row r="14" spans="1:22" x14ac:dyDescent="0.25">
      <c r="A14" s="195"/>
      <c r="B14" s="195"/>
      <c r="C14" s="195"/>
      <c r="D14" s="195"/>
      <c r="E14" s="195"/>
      <c r="F14" s="195"/>
      <c r="G14" s="195"/>
      <c r="H14" s="196"/>
      <c r="I14" s="12">
        <v>144.65</v>
      </c>
      <c r="J14" s="12" t="s">
        <v>142</v>
      </c>
      <c r="K14" s="38">
        <v>0.1</v>
      </c>
      <c r="L14" s="12"/>
      <c r="M14" s="12">
        <v>23</v>
      </c>
      <c r="N14" s="12" t="s">
        <v>68</v>
      </c>
      <c r="O14" s="197"/>
      <c r="P14" s="197">
        <v>4</v>
      </c>
      <c r="Q14" s="12">
        <v>5.87</v>
      </c>
      <c r="R14" s="12">
        <v>21</v>
      </c>
      <c r="S14" s="195" t="s">
        <v>179</v>
      </c>
      <c r="T14" s="197">
        <v>16.89</v>
      </c>
      <c r="U14" s="12" t="s">
        <v>177</v>
      </c>
      <c r="V14" s="12" t="s">
        <v>42</v>
      </c>
    </row>
  </sheetData>
  <autoFilter ref="A12:V14" xr:uid="{496FCD4A-2103-4D41-B7AE-B7CC81C57767}"/>
  <sortState xmlns:xlrd2="http://schemas.microsoft.com/office/spreadsheetml/2017/richdata2" ref="A13:V14">
    <sortCondition descending="1" ref="R13:R14"/>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8" type="noConversion"/>
  <conditionalFormatting sqref="B13:B14">
    <cfRule type="duplicateValues" dxfId="8" priority="50"/>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1BC6725-7C54-45F5-8A2E-575B094958DA}"/>
    <dataValidation allowBlank="1" showInputMessage="1" showErrorMessage="1" prompt="Standplaats zijnde het vestigingsadres." sqref="U12:V12" xr:uid="{8FD2A0AF-5E9C-49FF-ACFE-43283820374A}"/>
    <dataValidation allowBlank="1" showInputMessage="1" showErrorMessage="1" prompt="Gemiddeld aantal gewerkte uren (inclusief betaald verlof en ziekte) in de referte periode van 3 kalendermaanden direct voorafgaand aan de publicatiedatum van de aanbesteding." sqref="I12" xr:uid="{DF2A9F49-7316-4D48-AB1C-5C04B598830C}"/>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1567473-D5C9-44A6-86D2-D764CD4DDCF0}"/>
    <dataValidation allowBlank="1" showInputMessage="1" showErrorMessage="1" prompt="Aantal vakantiedagen, conform de laatste loonstrook of laatste vakantiekaart." sqref="M12" xr:uid="{B87B7464-061E-4F53-A755-4F5CF0D22424}"/>
    <dataValidation allowBlank="1" showInputMessage="1" showErrorMessage="1" prompt="Duur van het dienstverband: Bepaalde tijd of onbepaalde tijd." sqref="N12" xr:uid="{AC89F2A7-A574-4109-A93F-D088D48429D4}"/>
    <dataValidation allowBlank="1" showInputMessage="1" showErrorMessage="1" prompt="Eindatum van de arbeidsovereenkomst bij een contract voor bepaalde tijd." sqref="O12" xr:uid="{3663FF67-CDEC-4E3E-AB01-93A306845FFF}"/>
    <dataValidation allowBlank="1" showInputMessage="1" showErrorMessage="1" prompt="Aantal arbeidsovereenkomsten bij bepaalde tijd." sqref="P12" xr:uid="{B27DAD17-14E4-46F4-9243-3A944B5A5C2A}"/>
    <dataValidation allowBlank="1" showInputMessage="1" showErrorMessage="1" prompt="Het aantal jaren welke relevant zijn voor het vaststellen van de transitievergoeding." sqref="Q12" xr:uid="{15425B55-08FF-4D54-B533-4653AF86FB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552F4E85-C940-4DFA-9D82-02537CC00C3C}"/>
    <dataValidation allowBlank="1" showInputMessage="1" showErrorMessage="1" prompt="De functie van de werknemer." sqref="S12" xr:uid="{D38AF374-8E05-4EDF-87AE-49219527B17B}"/>
    <dataValidation allowBlank="1" showInputMessage="1" showErrorMessage="1" prompt="Laatstverdiende bruto uurloon zoals deze van toepassing was op de publicatiedatum van deze aanbesteding conform de laatst verkregen loonstrook." sqref="T12" xr:uid="{C1556526-4F80-4EAC-BA2D-4F8142B85086}"/>
    <dataValidation allowBlank="1" showInputMessage="1" showErrorMessage="1" prompt="Voorletters van werknemer." sqref="A12" xr:uid="{DFA20137-AF0D-4783-ACDC-3D2AB8E05C15}"/>
    <dataValidation allowBlank="1" showInputMessage="1" showErrorMessage="1" prompt="Achternaam van werknemer." sqref="B12" xr:uid="{AD75A2E9-409E-4BBA-A3AC-7404DB091FC0}"/>
    <dataValidation allowBlank="1" showInputMessage="1" showErrorMessage="1" prompt="Adres van werknemer." sqref="C12" xr:uid="{42994187-FEAA-4DEE-8041-2188C4B3F09E}"/>
    <dataValidation allowBlank="1" showInputMessage="1" showErrorMessage="1" prompt="Postcode van werknemer." sqref="D12" xr:uid="{6994602C-E55F-4BC3-8242-114DD6759685}"/>
    <dataValidation allowBlank="1" showInputMessage="1" showErrorMessage="1" prompt="Woonplaats van werknemer." sqref="E12" xr:uid="{362A2449-ACA8-4D01-B0C5-6492497A32F8}"/>
    <dataValidation allowBlank="1" showInputMessage="1" showErrorMessage="1" prompt="Telefoonnummer van werknemer." sqref="F12" xr:uid="{659B1267-EF9C-4D00-B640-2B95A02301AD}"/>
    <dataValidation allowBlank="1" showInputMessage="1" showErrorMessage="1" prompt="Emailadres van werknemer." sqref="G12" xr:uid="{E62C63CF-A9F8-425B-B016-03D7B4763E26}"/>
    <dataValidation allowBlank="1" showInputMessage="1" showErrorMessage="1" prompt="Geboortedatum van werknemer." sqref="H12" xr:uid="{A4734A76-5C67-43BA-B132-F881ED757C8A}"/>
    <dataValidation allowBlank="1" showInputMessage="1" showErrorMessage="1" prompt="Werknemers of uitzendkrachten al dan niet vallend onder de werkingssfeer van de cao taxivervoer die ingezet worden op het aanbestede vervoerscontract." sqref="A11:K11" xr:uid="{9087B4B6-07F5-4967-A808-06C2651CB90F}"/>
    <dataValidation type="list" allowBlank="1" showInputMessage="1" showErrorMessage="1" sqref="C10:V10" xr:uid="{62A77DF2-11BA-4E47-95CA-BF6BF1DC8A22}">
      <formula1>#REF!</formula1>
    </dataValidation>
  </dataValidations>
  <pageMargins left="0.7" right="0.7" top="0.75" bottom="0.75" header="0.3" footer="0.3"/>
  <pageSetup paperSize="9" scale="2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7AEB4-AA8B-40F9-8256-E6DAD61CB22E}">
  <sheetPr>
    <pageSetUpPr fitToPage="1"/>
  </sheetPr>
  <dimension ref="A1:V36"/>
  <sheetViews>
    <sheetView view="pageBreakPreview" topLeftCell="I9" zoomScale="80" zoomScaleNormal="70" zoomScaleSheetLayoutView="80" workbookViewId="0">
      <selection activeCell="AK25" sqref="AK25"/>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183</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98"/>
      <c r="B13" s="198"/>
      <c r="C13" s="198"/>
      <c r="D13" s="198"/>
      <c r="E13" s="198"/>
      <c r="F13" s="198"/>
      <c r="G13" s="198"/>
      <c r="H13" s="199"/>
      <c r="I13" s="198">
        <v>32</v>
      </c>
      <c r="J13" s="12" t="s">
        <v>122</v>
      </c>
      <c r="K13" s="38">
        <v>1</v>
      </c>
      <c r="L13" s="12" t="s">
        <v>113</v>
      </c>
      <c r="M13" s="18">
        <v>25</v>
      </c>
      <c r="N13" s="198" t="s">
        <v>68</v>
      </c>
      <c r="O13" s="198"/>
      <c r="P13" s="18">
        <v>2</v>
      </c>
      <c r="Q13" s="107">
        <v>7.25</v>
      </c>
      <c r="R13" s="107">
        <v>7.25</v>
      </c>
      <c r="S13" s="198" t="s">
        <v>38</v>
      </c>
      <c r="T13" s="27">
        <v>16.899999999999999</v>
      </c>
      <c r="U13" s="12" t="s">
        <v>184</v>
      </c>
      <c r="V13" s="12" t="s">
        <v>39</v>
      </c>
    </row>
    <row r="14" spans="1:22" x14ac:dyDescent="0.25">
      <c r="A14" s="198"/>
      <c r="B14" s="198"/>
      <c r="C14" s="198"/>
      <c r="D14" s="198"/>
      <c r="E14" s="198"/>
      <c r="F14" s="198"/>
      <c r="G14" s="198"/>
      <c r="H14" s="199"/>
      <c r="I14" s="198">
        <v>24</v>
      </c>
      <c r="J14" s="12" t="s">
        <v>122</v>
      </c>
      <c r="K14" s="38">
        <v>1</v>
      </c>
      <c r="L14" s="12" t="s">
        <v>113</v>
      </c>
      <c r="M14" s="18">
        <v>23</v>
      </c>
      <c r="N14" s="198" t="s">
        <v>68</v>
      </c>
      <c r="O14" s="198"/>
      <c r="P14" s="18">
        <v>1</v>
      </c>
      <c r="Q14" s="107">
        <v>0</v>
      </c>
      <c r="R14" s="107">
        <v>7</v>
      </c>
      <c r="S14" s="198" t="s">
        <v>64</v>
      </c>
      <c r="T14" s="27">
        <v>22.14</v>
      </c>
      <c r="U14" s="12" t="s">
        <v>184</v>
      </c>
      <c r="V14" s="12" t="s">
        <v>39</v>
      </c>
    </row>
    <row r="15" spans="1:22" x14ac:dyDescent="0.25">
      <c r="A15" s="198"/>
      <c r="B15" s="198"/>
      <c r="C15" s="198"/>
      <c r="D15" s="198"/>
      <c r="E15" s="198"/>
      <c r="F15" s="198"/>
      <c r="G15" s="198"/>
      <c r="H15" s="199"/>
      <c r="I15" s="198">
        <v>32</v>
      </c>
      <c r="J15" s="12" t="s">
        <v>122</v>
      </c>
      <c r="K15" s="38">
        <v>1</v>
      </c>
      <c r="L15" s="12" t="s">
        <v>113</v>
      </c>
      <c r="M15" s="18">
        <v>25</v>
      </c>
      <c r="N15" s="198" t="s">
        <v>68</v>
      </c>
      <c r="O15" s="198"/>
      <c r="P15" s="18">
        <v>2</v>
      </c>
      <c r="Q15" s="107">
        <v>6.5</v>
      </c>
      <c r="R15" s="107">
        <v>6.5</v>
      </c>
      <c r="S15" s="198" t="s">
        <v>38</v>
      </c>
      <c r="T15" s="27">
        <v>17.21</v>
      </c>
      <c r="U15" s="12" t="s">
        <v>184</v>
      </c>
      <c r="V15" s="12" t="s">
        <v>39</v>
      </c>
    </row>
    <row r="16" spans="1:22" x14ac:dyDescent="0.25">
      <c r="A16" s="198"/>
      <c r="B16" s="198"/>
      <c r="C16" s="198"/>
      <c r="D16" s="198"/>
      <c r="E16" s="198"/>
      <c r="F16" s="198"/>
      <c r="G16" s="198"/>
      <c r="H16" s="199"/>
      <c r="I16" s="198">
        <v>36</v>
      </c>
      <c r="J16" s="12" t="s">
        <v>122</v>
      </c>
      <c r="K16" s="38">
        <v>1</v>
      </c>
      <c r="L16" s="12" t="s">
        <v>113</v>
      </c>
      <c r="M16" s="18">
        <v>25</v>
      </c>
      <c r="N16" s="198" t="s">
        <v>68</v>
      </c>
      <c r="O16" s="198"/>
      <c r="P16" s="18">
        <v>2</v>
      </c>
      <c r="Q16" s="107">
        <v>3.75</v>
      </c>
      <c r="R16" s="107">
        <v>3.75</v>
      </c>
      <c r="S16" s="198" t="s">
        <v>38</v>
      </c>
      <c r="T16" s="27">
        <v>17.21</v>
      </c>
      <c r="U16" s="12" t="s">
        <v>184</v>
      </c>
      <c r="V16" s="12" t="s">
        <v>39</v>
      </c>
    </row>
    <row r="17" spans="1:22" ht="15.75" x14ac:dyDescent="0.25">
      <c r="A17" s="198"/>
      <c r="B17" s="198"/>
      <c r="C17" s="198"/>
      <c r="D17" s="198"/>
      <c r="E17" s="198"/>
      <c r="F17" s="198"/>
      <c r="G17" s="198"/>
      <c r="H17" s="199"/>
      <c r="I17" s="198">
        <v>32</v>
      </c>
      <c r="J17" s="12" t="s">
        <v>122</v>
      </c>
      <c r="K17" s="38">
        <v>1</v>
      </c>
      <c r="L17" s="12" t="s">
        <v>113</v>
      </c>
      <c r="M17" s="16">
        <v>25</v>
      </c>
      <c r="N17" s="198" t="s">
        <v>68</v>
      </c>
      <c r="O17" s="199"/>
      <c r="P17" s="16">
        <v>2</v>
      </c>
      <c r="Q17" s="112">
        <v>3.75</v>
      </c>
      <c r="R17" s="112">
        <v>3.75</v>
      </c>
      <c r="S17" s="198" t="s">
        <v>38</v>
      </c>
      <c r="T17" s="28">
        <v>16.899999999999999</v>
      </c>
      <c r="U17" s="12" t="s">
        <v>184</v>
      </c>
      <c r="V17" s="12" t="s">
        <v>39</v>
      </c>
    </row>
    <row r="18" spans="1:22" x14ac:dyDescent="0.25">
      <c r="A18" s="198"/>
      <c r="B18" s="198"/>
      <c r="C18" s="198"/>
      <c r="D18" s="198"/>
      <c r="E18" s="198"/>
      <c r="F18" s="198"/>
      <c r="G18" s="198"/>
      <c r="H18" s="199"/>
      <c r="I18" s="198">
        <v>32</v>
      </c>
      <c r="J18" s="12" t="s">
        <v>122</v>
      </c>
      <c r="K18" s="38">
        <v>1</v>
      </c>
      <c r="L18" s="12" t="s">
        <v>113</v>
      </c>
      <c r="M18" s="18">
        <v>23</v>
      </c>
      <c r="N18" s="198" t="s">
        <v>68</v>
      </c>
      <c r="O18" s="198"/>
      <c r="P18" s="18">
        <v>2</v>
      </c>
      <c r="Q18" s="107">
        <v>3.75</v>
      </c>
      <c r="R18" s="107">
        <v>3.75</v>
      </c>
      <c r="S18" s="198" t="s">
        <v>38</v>
      </c>
      <c r="T18" s="27">
        <v>17.21</v>
      </c>
      <c r="U18" s="12" t="s">
        <v>184</v>
      </c>
      <c r="V18" s="12" t="s">
        <v>39</v>
      </c>
    </row>
    <row r="19" spans="1:22" ht="15.75" x14ac:dyDescent="0.25">
      <c r="A19" s="198"/>
      <c r="B19" s="198"/>
      <c r="C19" s="198"/>
      <c r="D19" s="198"/>
      <c r="E19" s="198"/>
      <c r="F19" s="198"/>
      <c r="G19" s="198"/>
      <c r="H19" s="199"/>
      <c r="I19" s="198">
        <v>15</v>
      </c>
      <c r="J19" s="12" t="s">
        <v>122</v>
      </c>
      <c r="K19" s="38">
        <v>1</v>
      </c>
      <c r="L19" s="12" t="s">
        <v>113</v>
      </c>
      <c r="M19" s="16">
        <v>25</v>
      </c>
      <c r="N19" s="198" t="s">
        <v>68</v>
      </c>
      <c r="O19" s="199"/>
      <c r="P19" s="16">
        <v>2</v>
      </c>
      <c r="Q19" s="112">
        <v>3</v>
      </c>
      <c r="R19" s="112">
        <v>3</v>
      </c>
      <c r="S19" s="198" t="s">
        <v>38</v>
      </c>
      <c r="T19" s="27">
        <v>17.21</v>
      </c>
      <c r="U19" s="12" t="s">
        <v>184</v>
      </c>
      <c r="V19" s="12" t="s">
        <v>39</v>
      </c>
    </row>
    <row r="20" spans="1:22" x14ac:dyDescent="0.25">
      <c r="A20" s="198"/>
      <c r="B20" s="198"/>
      <c r="C20" s="198"/>
      <c r="D20" s="198"/>
      <c r="E20" s="198"/>
      <c r="F20" s="198"/>
      <c r="G20" s="198"/>
      <c r="H20" s="199"/>
      <c r="I20" s="198">
        <v>36</v>
      </c>
      <c r="J20" s="12" t="s">
        <v>122</v>
      </c>
      <c r="K20" s="38">
        <v>1</v>
      </c>
      <c r="L20" s="12" t="s">
        <v>113</v>
      </c>
      <c r="M20" s="18">
        <v>25</v>
      </c>
      <c r="N20" s="198" t="s">
        <v>68</v>
      </c>
      <c r="O20" s="199"/>
      <c r="P20" s="18">
        <v>2</v>
      </c>
      <c r="Q20" s="107">
        <v>2.75</v>
      </c>
      <c r="R20" s="107">
        <v>2.75</v>
      </c>
      <c r="S20" s="198" t="s">
        <v>38</v>
      </c>
      <c r="T20" s="27">
        <v>16.899999999999999</v>
      </c>
      <c r="U20" s="12" t="s">
        <v>184</v>
      </c>
      <c r="V20" s="12" t="s">
        <v>39</v>
      </c>
    </row>
    <row r="21" spans="1:22" x14ac:dyDescent="0.25">
      <c r="A21" s="198"/>
      <c r="B21" s="198"/>
      <c r="C21" s="198"/>
      <c r="D21" s="198"/>
      <c r="E21" s="198"/>
      <c r="F21" s="198"/>
      <c r="G21" s="198"/>
      <c r="H21" s="199"/>
      <c r="I21" s="198">
        <v>32</v>
      </c>
      <c r="J21" s="12" t="s">
        <v>122</v>
      </c>
      <c r="K21" s="38">
        <v>1</v>
      </c>
      <c r="L21" s="12" t="s">
        <v>113</v>
      </c>
      <c r="M21" s="18">
        <v>25</v>
      </c>
      <c r="N21" s="198" t="s">
        <v>68</v>
      </c>
      <c r="O21" s="199"/>
      <c r="P21" s="18">
        <v>2</v>
      </c>
      <c r="Q21" s="107">
        <v>2.75</v>
      </c>
      <c r="R21" s="107">
        <v>2.75</v>
      </c>
      <c r="S21" s="198" t="s">
        <v>38</v>
      </c>
      <c r="T21" s="27">
        <v>17.21</v>
      </c>
      <c r="U21" s="12" t="s">
        <v>184</v>
      </c>
      <c r="V21" s="12" t="s">
        <v>39</v>
      </c>
    </row>
    <row r="22" spans="1:22" x14ac:dyDescent="0.25">
      <c r="A22" s="198"/>
      <c r="B22" s="198"/>
      <c r="C22" s="198"/>
      <c r="D22" s="198"/>
      <c r="E22" s="198"/>
      <c r="F22" s="198"/>
      <c r="G22" s="198"/>
      <c r="H22" s="199"/>
      <c r="I22" s="198">
        <v>32</v>
      </c>
      <c r="J22" s="12" t="s">
        <v>122</v>
      </c>
      <c r="K22" s="38">
        <v>1</v>
      </c>
      <c r="L22" s="12" t="s">
        <v>113</v>
      </c>
      <c r="M22" s="18">
        <v>25</v>
      </c>
      <c r="N22" s="198" t="s">
        <v>68</v>
      </c>
      <c r="O22" s="198"/>
      <c r="P22" s="18">
        <v>2</v>
      </c>
      <c r="Q22" s="107">
        <v>2.75</v>
      </c>
      <c r="R22" s="107">
        <v>2.75</v>
      </c>
      <c r="S22" s="198" t="s">
        <v>38</v>
      </c>
      <c r="T22" s="27">
        <v>16.899999999999999</v>
      </c>
      <c r="U22" s="12" t="s">
        <v>184</v>
      </c>
      <c r="V22" s="12" t="s">
        <v>39</v>
      </c>
    </row>
    <row r="23" spans="1:22" x14ac:dyDescent="0.25">
      <c r="A23" s="198"/>
      <c r="B23" s="198"/>
      <c r="C23" s="198"/>
      <c r="D23" s="198"/>
      <c r="E23" s="198"/>
      <c r="F23" s="198"/>
      <c r="G23" s="198"/>
      <c r="H23" s="199"/>
      <c r="I23" s="198">
        <v>32</v>
      </c>
      <c r="J23" s="12" t="s">
        <v>122</v>
      </c>
      <c r="K23" s="38">
        <v>1</v>
      </c>
      <c r="L23" s="12" t="s">
        <v>113</v>
      </c>
      <c r="M23" s="18">
        <v>23</v>
      </c>
      <c r="N23" s="198" t="s">
        <v>68</v>
      </c>
      <c r="O23" s="198"/>
      <c r="P23" s="18">
        <v>2</v>
      </c>
      <c r="Q23" s="107">
        <v>2.5</v>
      </c>
      <c r="R23" s="107">
        <v>2.5</v>
      </c>
      <c r="S23" s="198" t="s">
        <v>38</v>
      </c>
      <c r="T23" s="27">
        <v>16.899999999999999</v>
      </c>
      <c r="U23" s="12" t="s">
        <v>184</v>
      </c>
      <c r="V23" s="12" t="s">
        <v>39</v>
      </c>
    </row>
    <row r="24" spans="1:22" x14ac:dyDescent="0.25">
      <c r="A24" s="198"/>
      <c r="B24" s="198"/>
      <c r="C24" s="198"/>
      <c r="D24" s="198"/>
      <c r="E24" s="198"/>
      <c r="F24" s="198"/>
      <c r="G24" s="198"/>
      <c r="H24" s="199"/>
      <c r="I24" s="198">
        <v>40</v>
      </c>
      <c r="J24" s="12" t="s">
        <v>122</v>
      </c>
      <c r="K24" s="38">
        <v>1</v>
      </c>
      <c r="L24" s="12" t="s">
        <v>113</v>
      </c>
      <c r="M24" s="18">
        <v>25</v>
      </c>
      <c r="N24" s="198" t="s">
        <v>68</v>
      </c>
      <c r="O24" s="198"/>
      <c r="P24" s="18">
        <v>2</v>
      </c>
      <c r="Q24" s="107">
        <v>2.5</v>
      </c>
      <c r="R24" s="107">
        <v>2.5</v>
      </c>
      <c r="S24" s="198" t="s">
        <v>38</v>
      </c>
      <c r="T24" s="27">
        <v>17.21</v>
      </c>
      <c r="U24" s="12" t="s">
        <v>184</v>
      </c>
      <c r="V24" s="12" t="s">
        <v>39</v>
      </c>
    </row>
    <row r="25" spans="1:22" x14ac:dyDescent="0.25">
      <c r="A25" s="198"/>
      <c r="B25" s="198"/>
      <c r="C25" s="198"/>
      <c r="D25" s="198"/>
      <c r="E25" s="198"/>
      <c r="F25" s="198"/>
      <c r="G25" s="198"/>
      <c r="H25" s="199"/>
      <c r="I25" s="198">
        <v>40</v>
      </c>
      <c r="J25" s="12" t="s">
        <v>122</v>
      </c>
      <c r="K25" s="38">
        <v>1</v>
      </c>
      <c r="L25" s="12" t="s">
        <v>113</v>
      </c>
      <c r="M25" s="18">
        <v>25</v>
      </c>
      <c r="N25" s="198" t="s">
        <v>68</v>
      </c>
      <c r="O25" s="198"/>
      <c r="P25" s="18">
        <v>2</v>
      </c>
      <c r="Q25" s="107">
        <v>2.5</v>
      </c>
      <c r="R25" s="107">
        <v>2.5</v>
      </c>
      <c r="S25" s="198" t="s">
        <v>38</v>
      </c>
      <c r="T25" s="27">
        <v>17.21</v>
      </c>
      <c r="U25" s="12" t="s">
        <v>184</v>
      </c>
      <c r="V25" s="12" t="s">
        <v>39</v>
      </c>
    </row>
    <row r="26" spans="1:22" x14ac:dyDescent="0.25">
      <c r="A26" s="198"/>
      <c r="B26" s="198"/>
      <c r="C26" s="198"/>
      <c r="D26" s="198"/>
      <c r="E26" s="198"/>
      <c r="F26" s="198"/>
      <c r="G26" s="198"/>
      <c r="H26" s="199"/>
      <c r="I26" s="198">
        <v>40</v>
      </c>
      <c r="J26" s="12" t="s">
        <v>122</v>
      </c>
      <c r="K26" s="38">
        <v>1</v>
      </c>
      <c r="L26" s="12" t="s">
        <v>113</v>
      </c>
      <c r="M26" s="18">
        <v>25</v>
      </c>
      <c r="N26" s="198" t="s">
        <v>68</v>
      </c>
      <c r="O26" s="198"/>
      <c r="P26" s="18">
        <v>2</v>
      </c>
      <c r="Q26" s="107">
        <v>2.5</v>
      </c>
      <c r="R26" s="107">
        <v>2.5</v>
      </c>
      <c r="S26" s="198" t="s">
        <v>38</v>
      </c>
      <c r="T26" s="27">
        <v>17.21</v>
      </c>
      <c r="U26" s="12" t="s">
        <v>184</v>
      </c>
      <c r="V26" s="12" t="s">
        <v>39</v>
      </c>
    </row>
    <row r="27" spans="1:22" x14ac:dyDescent="0.25">
      <c r="A27" s="198"/>
      <c r="B27" s="198"/>
      <c r="C27" s="198"/>
      <c r="D27" s="198"/>
      <c r="E27" s="198"/>
      <c r="F27" s="198"/>
      <c r="G27" s="198"/>
      <c r="H27" s="199"/>
      <c r="I27" s="198">
        <v>16</v>
      </c>
      <c r="J27" s="12" t="s">
        <v>122</v>
      </c>
      <c r="K27" s="38">
        <v>1</v>
      </c>
      <c r="L27" s="12" t="s">
        <v>113</v>
      </c>
      <c r="M27" s="18">
        <v>25</v>
      </c>
      <c r="N27" s="198" t="s">
        <v>68</v>
      </c>
      <c r="O27" s="198"/>
      <c r="P27" s="18">
        <v>2</v>
      </c>
      <c r="Q27" s="107">
        <v>2</v>
      </c>
      <c r="R27" s="107">
        <v>2</v>
      </c>
      <c r="S27" s="198" t="s">
        <v>38</v>
      </c>
      <c r="T27" s="27">
        <v>17.21</v>
      </c>
      <c r="U27" s="12" t="s">
        <v>184</v>
      </c>
      <c r="V27" s="12" t="s">
        <v>39</v>
      </c>
    </row>
    <row r="28" spans="1:22" x14ac:dyDescent="0.25">
      <c r="A28" s="198"/>
      <c r="B28" s="198"/>
      <c r="C28" s="198"/>
      <c r="D28" s="198"/>
      <c r="E28" s="198"/>
      <c r="F28" s="198"/>
      <c r="G28" s="198"/>
      <c r="H28" s="199"/>
      <c r="I28" s="198">
        <v>16</v>
      </c>
      <c r="J28" s="12" t="s">
        <v>122</v>
      </c>
      <c r="K28" s="38">
        <v>1</v>
      </c>
      <c r="L28" s="12" t="s">
        <v>113</v>
      </c>
      <c r="M28" s="18">
        <v>23</v>
      </c>
      <c r="N28" s="198" t="s">
        <v>68</v>
      </c>
      <c r="O28" s="198"/>
      <c r="P28" s="18">
        <v>2</v>
      </c>
      <c r="Q28" s="107">
        <v>2</v>
      </c>
      <c r="R28" s="107">
        <v>2</v>
      </c>
      <c r="S28" s="198" t="s">
        <v>38</v>
      </c>
      <c r="T28" s="27">
        <v>17.21</v>
      </c>
      <c r="U28" s="12" t="s">
        <v>184</v>
      </c>
      <c r="V28" s="12" t="s">
        <v>39</v>
      </c>
    </row>
    <row r="29" spans="1:22" ht="15.75" x14ac:dyDescent="0.25">
      <c r="A29" s="198"/>
      <c r="B29" s="198"/>
      <c r="C29" s="198"/>
      <c r="D29" s="198"/>
      <c r="E29" s="198"/>
      <c r="F29" s="198"/>
      <c r="G29" s="198"/>
      <c r="H29" s="199"/>
      <c r="I29" s="198">
        <v>32</v>
      </c>
      <c r="J29" s="12" t="s">
        <v>122</v>
      </c>
      <c r="K29" s="38">
        <v>1</v>
      </c>
      <c r="L29" s="12" t="s">
        <v>113</v>
      </c>
      <c r="M29" s="16">
        <v>25</v>
      </c>
      <c r="N29" s="198" t="s">
        <v>68</v>
      </c>
      <c r="O29" s="198"/>
      <c r="P29" s="16">
        <v>2</v>
      </c>
      <c r="Q29" s="112">
        <v>2</v>
      </c>
      <c r="R29" s="112">
        <v>2</v>
      </c>
      <c r="S29" s="198" t="s">
        <v>38</v>
      </c>
      <c r="T29" s="28">
        <v>17.21</v>
      </c>
      <c r="U29" s="12" t="s">
        <v>184</v>
      </c>
      <c r="V29" s="12" t="s">
        <v>39</v>
      </c>
    </row>
    <row r="30" spans="1:22" x14ac:dyDescent="0.25">
      <c r="A30" s="198"/>
      <c r="B30" s="198"/>
      <c r="C30" s="198"/>
      <c r="D30" s="198"/>
      <c r="E30" s="198"/>
      <c r="F30" s="198"/>
      <c r="G30" s="198"/>
      <c r="H30" s="199"/>
      <c r="I30" s="198">
        <v>32</v>
      </c>
      <c r="J30" s="12" t="s">
        <v>122</v>
      </c>
      <c r="K30" s="38">
        <v>1</v>
      </c>
      <c r="L30" s="12" t="s">
        <v>113</v>
      </c>
      <c r="M30" s="18">
        <v>25</v>
      </c>
      <c r="N30" s="198" t="s">
        <v>68</v>
      </c>
      <c r="O30" s="198"/>
      <c r="P30" s="18">
        <v>2</v>
      </c>
      <c r="Q30" s="107">
        <v>1.75</v>
      </c>
      <c r="R30" s="107">
        <v>1.75</v>
      </c>
      <c r="S30" s="198" t="s">
        <v>38</v>
      </c>
      <c r="T30" s="27">
        <v>16.899999999999999</v>
      </c>
      <c r="U30" s="12" t="s">
        <v>184</v>
      </c>
      <c r="V30" s="12" t="s">
        <v>39</v>
      </c>
    </row>
    <row r="31" spans="1:22" x14ac:dyDescent="0.25">
      <c r="A31" s="198"/>
      <c r="B31" s="198"/>
      <c r="C31" s="198"/>
      <c r="D31" s="198"/>
      <c r="E31" s="198"/>
      <c r="F31" s="198"/>
      <c r="G31" s="198"/>
      <c r="H31" s="199"/>
      <c r="I31" s="198">
        <v>40</v>
      </c>
      <c r="J31" s="12" t="s">
        <v>122</v>
      </c>
      <c r="K31" s="38">
        <v>1</v>
      </c>
      <c r="L31" s="12" t="s">
        <v>113</v>
      </c>
      <c r="M31" s="18">
        <v>23</v>
      </c>
      <c r="N31" s="198" t="s">
        <v>68</v>
      </c>
      <c r="O31" s="198"/>
      <c r="P31" s="18">
        <v>2</v>
      </c>
      <c r="Q31" s="107">
        <v>1.5</v>
      </c>
      <c r="R31" s="107">
        <v>1.5</v>
      </c>
      <c r="S31" s="198" t="s">
        <v>38</v>
      </c>
      <c r="T31" s="27">
        <v>16.899999999999999</v>
      </c>
      <c r="U31" s="12" t="s">
        <v>184</v>
      </c>
      <c r="V31" s="12" t="s">
        <v>39</v>
      </c>
    </row>
    <row r="32" spans="1:22" x14ac:dyDescent="0.25">
      <c r="A32" s="198"/>
      <c r="B32" s="198"/>
      <c r="C32" s="198"/>
      <c r="D32" s="198"/>
      <c r="E32" s="198"/>
      <c r="F32" s="198"/>
      <c r="G32" s="198"/>
      <c r="H32" s="199"/>
      <c r="I32" s="198">
        <v>32</v>
      </c>
      <c r="J32" s="12" t="s">
        <v>122</v>
      </c>
      <c r="K32" s="38">
        <v>1</v>
      </c>
      <c r="L32" s="12" t="s">
        <v>113</v>
      </c>
      <c r="M32" s="18">
        <v>23</v>
      </c>
      <c r="N32" s="198" t="s">
        <v>68</v>
      </c>
      <c r="O32" s="198"/>
      <c r="P32" s="18">
        <v>1</v>
      </c>
      <c r="Q32" s="107">
        <v>0.5</v>
      </c>
      <c r="R32" s="107">
        <v>0.5</v>
      </c>
      <c r="S32" s="198" t="s">
        <v>38</v>
      </c>
      <c r="T32" s="27">
        <v>17.21</v>
      </c>
      <c r="U32" s="12" t="s">
        <v>184</v>
      </c>
      <c r="V32" s="12" t="s">
        <v>39</v>
      </c>
    </row>
    <row r="33" spans="1:22" x14ac:dyDescent="0.25">
      <c r="A33" s="198"/>
      <c r="B33" s="198"/>
      <c r="C33" s="198"/>
      <c r="D33" s="198"/>
      <c r="E33" s="198"/>
      <c r="F33" s="198"/>
      <c r="G33" s="198"/>
      <c r="H33" s="199"/>
      <c r="I33" s="198">
        <v>32</v>
      </c>
      <c r="J33" s="12" t="s">
        <v>122</v>
      </c>
      <c r="K33" s="38">
        <v>1</v>
      </c>
      <c r="L33" s="12" t="s">
        <v>113</v>
      </c>
      <c r="M33" s="18">
        <v>25</v>
      </c>
      <c r="N33" s="198" t="s">
        <v>68</v>
      </c>
      <c r="O33" s="198"/>
      <c r="P33" s="18">
        <v>2</v>
      </c>
      <c r="Q33" s="107">
        <v>0.5</v>
      </c>
      <c r="R33" s="107">
        <v>0.5</v>
      </c>
      <c r="S33" s="198" t="s">
        <v>38</v>
      </c>
      <c r="T33" s="27">
        <v>17.21</v>
      </c>
      <c r="U33" s="12" t="s">
        <v>184</v>
      </c>
      <c r="V33" s="12" t="s">
        <v>39</v>
      </c>
    </row>
    <row r="34" spans="1:22" ht="15.75" x14ac:dyDescent="0.25">
      <c r="A34" s="198"/>
      <c r="B34" s="198"/>
      <c r="C34" s="198"/>
      <c r="D34" s="198"/>
      <c r="E34" s="198"/>
      <c r="F34" s="198"/>
      <c r="G34" s="198"/>
      <c r="H34" s="199"/>
      <c r="I34" s="198">
        <v>36</v>
      </c>
      <c r="J34" s="12" t="s">
        <v>122</v>
      </c>
      <c r="K34" s="38">
        <v>1</v>
      </c>
      <c r="L34" s="12" t="s">
        <v>113</v>
      </c>
      <c r="M34" s="16">
        <v>23</v>
      </c>
      <c r="N34" s="198" t="s">
        <v>68</v>
      </c>
      <c r="O34" s="198"/>
      <c r="P34" s="16">
        <v>1</v>
      </c>
      <c r="Q34" s="112">
        <v>0.5</v>
      </c>
      <c r="R34" s="112">
        <v>0.5</v>
      </c>
      <c r="S34" s="198" t="s">
        <v>64</v>
      </c>
      <c r="T34" s="28">
        <v>22.18</v>
      </c>
      <c r="U34" s="12" t="s">
        <v>184</v>
      </c>
      <c r="V34" s="12" t="s">
        <v>39</v>
      </c>
    </row>
    <row r="35" spans="1:22" x14ac:dyDescent="0.25">
      <c r="A35" s="198"/>
      <c r="B35" s="198"/>
      <c r="C35" s="198"/>
      <c r="D35" s="198"/>
      <c r="E35" s="198"/>
      <c r="F35" s="198"/>
      <c r="G35" s="198"/>
      <c r="H35" s="199"/>
      <c r="I35" s="198">
        <v>32</v>
      </c>
      <c r="J35" s="12" t="s">
        <v>122</v>
      </c>
      <c r="K35" s="38">
        <v>1</v>
      </c>
      <c r="L35" s="12" t="s">
        <v>113</v>
      </c>
      <c r="M35" s="18">
        <v>23</v>
      </c>
      <c r="N35" s="198" t="s">
        <v>68</v>
      </c>
      <c r="O35" s="198"/>
      <c r="P35" s="18">
        <v>1</v>
      </c>
      <c r="Q35" s="107">
        <v>0.25</v>
      </c>
      <c r="R35" s="107">
        <v>0.25</v>
      </c>
      <c r="S35" s="198" t="s">
        <v>64</v>
      </c>
      <c r="T35" s="27">
        <v>18.850000000000001</v>
      </c>
      <c r="U35" s="12" t="s">
        <v>184</v>
      </c>
      <c r="V35" s="12" t="s">
        <v>39</v>
      </c>
    </row>
    <row r="36" spans="1:22" ht="15.75" x14ac:dyDescent="0.25">
      <c r="A36" s="198"/>
      <c r="B36" s="198"/>
      <c r="C36" s="198"/>
      <c r="D36" s="198"/>
      <c r="E36" s="198"/>
      <c r="F36" s="198"/>
      <c r="G36" s="198"/>
      <c r="H36" s="199"/>
      <c r="I36" s="198">
        <v>7</v>
      </c>
      <c r="J36" s="12" t="s">
        <v>122</v>
      </c>
      <c r="K36" s="38">
        <v>1</v>
      </c>
      <c r="L36" s="12" t="s">
        <v>113</v>
      </c>
      <c r="M36" s="16">
        <v>25</v>
      </c>
      <c r="N36" s="198" t="s">
        <v>68</v>
      </c>
      <c r="O36" s="198"/>
      <c r="P36" s="16">
        <v>2</v>
      </c>
      <c r="Q36" s="112">
        <v>2</v>
      </c>
      <c r="R36" s="112">
        <v>5</v>
      </c>
      <c r="S36" s="198" t="s">
        <v>38</v>
      </c>
      <c r="T36" s="28">
        <v>17.21</v>
      </c>
      <c r="U36" s="12" t="s">
        <v>184</v>
      </c>
      <c r="V36" s="12" t="s">
        <v>39</v>
      </c>
    </row>
  </sheetData>
  <autoFilter ref="A12:V36" xr:uid="{496FCD4A-2103-4D41-B7AE-B7CC81C57767}"/>
  <sortState xmlns:xlrd2="http://schemas.microsoft.com/office/spreadsheetml/2017/richdata2" ref="A13:V36">
    <sortCondition descending="1" ref="R13:R36"/>
    <sortCondition ref="H13:H3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18" type="noConversion"/>
  <conditionalFormatting sqref="B13:B27">
    <cfRule type="duplicateValues" dxfId="7" priority="11"/>
  </conditionalFormatting>
  <conditionalFormatting sqref="B28:B36">
    <cfRule type="duplicateValues" dxfId="6" priority="51"/>
  </conditionalFormatting>
  <dataValidations count="22">
    <dataValidation type="list" allowBlank="1" showInputMessage="1" showErrorMessage="1" sqref="C10:V10" xr:uid="{3151EDF8-F834-472C-B141-6C33B50B7729}">
      <formula1>#REF!</formula1>
    </dataValidation>
    <dataValidation allowBlank="1" showInputMessage="1" showErrorMessage="1" prompt="Werknemers of uitzendkrachten al dan niet vallend onder de werkingssfeer van de cao taxivervoer die ingezet worden op het aanbestede vervoerscontract." sqref="A11:K11" xr:uid="{2DCCB2E0-B0C6-47C7-BE3B-BCBAE8FE1757}"/>
    <dataValidation allowBlank="1" showInputMessage="1" showErrorMessage="1" prompt="Geboortedatum van werknemer." sqref="H12" xr:uid="{7CA68B92-5064-423A-A60E-805C6FADA906}"/>
    <dataValidation allowBlank="1" showInputMessage="1" showErrorMessage="1" prompt="Emailadres van werknemer." sqref="G12" xr:uid="{7ADB6436-1CA6-48B6-910D-C2E9C853B1BD}"/>
    <dataValidation allowBlank="1" showInputMessage="1" showErrorMessage="1" prompt="Telefoonnummer van werknemer." sqref="F12" xr:uid="{9B0C4E4F-D180-4A50-B10A-1F7C488E4DC9}"/>
    <dataValidation allowBlank="1" showInputMessage="1" showErrorMessage="1" prompt="Woonplaats van werknemer." sqref="E12" xr:uid="{7D57AB50-6E91-4E7A-8B5B-11C00E1930D1}"/>
    <dataValidation allowBlank="1" showInputMessage="1" showErrorMessage="1" prompt="Postcode van werknemer." sqref="D12" xr:uid="{CDF67BC3-BCAD-4CF6-9718-766085ED15A5}"/>
    <dataValidation allowBlank="1" showInputMessage="1" showErrorMessage="1" prompt="Adres van werknemer." sqref="C12" xr:uid="{1FB5B214-CEB9-439E-8620-34A81CA7DC4C}"/>
    <dataValidation allowBlank="1" showInputMessage="1" showErrorMessage="1" prompt="Achternaam van werknemer." sqref="B12" xr:uid="{FAC72652-D65F-4D23-94A8-A3B087929283}"/>
    <dataValidation allowBlank="1" showInputMessage="1" showErrorMessage="1" prompt="Voorletters van werknemer." sqref="A12" xr:uid="{2FC61DD4-B89D-4479-BDB6-836718600187}"/>
    <dataValidation allowBlank="1" showInputMessage="1" showErrorMessage="1" prompt="Laatstverdiende bruto uurloon zoals deze van toepassing was op de publicatiedatum van deze aanbesteding conform de laatst verkregen loonstrook." sqref="T12" xr:uid="{A4CF8876-A7CF-446B-9CC6-A5B2DB9FAD24}"/>
    <dataValidation allowBlank="1" showInputMessage="1" showErrorMessage="1" prompt="De functie van de werknemer." sqref="S12" xr:uid="{301A8EEA-7805-4ABC-B860-69FC16417158}"/>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51C492F-F16A-4E4E-8587-F2CF5800A983}"/>
    <dataValidation allowBlank="1" showInputMessage="1" showErrorMessage="1" prompt="Het aantal jaren welke relevant zijn voor het vaststellen van de transitievergoeding." sqref="Q12" xr:uid="{B7ECB9C9-FDFC-4981-AACE-DC5CD1A3CA75}"/>
    <dataValidation allowBlank="1" showInputMessage="1" showErrorMessage="1" prompt="Aantal arbeidsovereenkomsten bij bepaalde tijd." sqref="P12" xr:uid="{38247BD2-127C-4BC1-BFC5-2C3455035602}"/>
    <dataValidation allowBlank="1" showInputMessage="1" showErrorMessage="1" prompt="Eindatum van de arbeidsovereenkomst bij een contract voor bepaalde tijd." sqref="O12" xr:uid="{D0AB7C4C-5E2A-459F-86D7-DBBA7C42097C}"/>
    <dataValidation allowBlank="1" showInputMessage="1" showErrorMessage="1" prompt="Duur van het dienstverband: Bepaalde tijd of onbepaalde tijd." sqref="N12" xr:uid="{82AF1FBD-9C4B-44DC-86AE-A8590759E5C9}"/>
    <dataValidation allowBlank="1" showInputMessage="1" showErrorMessage="1" prompt="Aantal vakantiedagen, conform de laatste loonstrook of laatste vakantiekaart." sqref="M12" xr:uid="{2AECC0E3-BAEB-4134-8368-CB2D6A7EF65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F29A33F-65F6-46CA-AAAF-6FF2F1D3A12F}"/>
    <dataValidation allowBlank="1" showInputMessage="1" showErrorMessage="1" prompt="Gemiddeld aantal gewerkte uren (inclusief betaald verlof en ziekte) in de referte periode van 3 kalendermaanden direct voorafgaand aan de publicatiedatum van de aanbesteding." sqref="I12" xr:uid="{E2583096-3AD7-4783-BCF0-80A5D6371E3E}"/>
    <dataValidation allowBlank="1" showInputMessage="1" showErrorMessage="1" prompt="Standplaats zijnde het vestigingsadres." sqref="U12:V12" xr:uid="{84956797-113E-453E-84A6-09D5B75A99B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423A757-2E1A-468E-9C44-10B7FF26C8B0}"/>
  </dataValidations>
  <pageMargins left="0.7" right="0.7" top="0.75" bottom="0.75" header="0.3" footer="0.3"/>
  <pageSetup paperSize="9" scale="2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3390-AB47-4F1B-9D33-24FA59735AF8}">
  <sheetPr>
    <pageSetUpPr fitToPage="1"/>
  </sheetPr>
  <dimension ref="A1:V15"/>
  <sheetViews>
    <sheetView view="pageBreakPreview" topLeftCell="I1" zoomScale="80" zoomScaleNormal="70" zoomScaleSheetLayoutView="80" workbookViewId="0">
      <selection activeCell="W12" sqref="W1:AD1048576"/>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60</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1"/>
      <c r="B13" s="12"/>
      <c r="C13" s="11"/>
      <c r="D13" s="11"/>
      <c r="E13" s="11"/>
      <c r="F13" s="13"/>
      <c r="G13" s="11"/>
      <c r="H13" s="14"/>
      <c r="I13" s="15">
        <f>1759.59/12</f>
        <v>146.63249999999999</v>
      </c>
      <c r="J13" s="16" t="s">
        <v>26</v>
      </c>
      <c r="K13" s="17">
        <v>0.3</v>
      </c>
      <c r="L13" s="16" t="s">
        <v>56</v>
      </c>
      <c r="M13" s="16">
        <v>23</v>
      </c>
      <c r="N13" s="18" t="s">
        <v>57</v>
      </c>
      <c r="O13" s="16"/>
      <c r="P13" s="16"/>
      <c r="Q13" s="11" t="s">
        <v>59</v>
      </c>
      <c r="R13" s="14">
        <v>43739</v>
      </c>
      <c r="S13" s="18" t="s">
        <v>40</v>
      </c>
      <c r="T13" s="19">
        <v>17.211807692307691</v>
      </c>
      <c r="U13" s="20" t="s">
        <v>58</v>
      </c>
      <c r="V13" s="16" t="s">
        <v>39</v>
      </c>
    </row>
    <row r="14" spans="1:22" ht="15.75" x14ac:dyDescent="0.25">
      <c r="A14" s="11"/>
      <c r="B14" s="12"/>
      <c r="C14" s="11"/>
      <c r="D14" s="11"/>
      <c r="E14" s="11"/>
      <c r="F14" s="13"/>
      <c r="G14" s="11"/>
      <c r="H14" s="14"/>
      <c r="I14" s="21">
        <f>2209.17/12</f>
        <v>184.0975</v>
      </c>
      <c r="J14" s="16" t="s">
        <v>26</v>
      </c>
      <c r="K14" s="17">
        <v>0.5</v>
      </c>
      <c r="L14" s="16" t="s">
        <v>56</v>
      </c>
      <c r="M14" s="18">
        <v>23</v>
      </c>
      <c r="N14" s="18" t="s">
        <v>57</v>
      </c>
      <c r="O14" s="16"/>
      <c r="P14" s="18"/>
      <c r="Q14" s="11" t="s">
        <v>59</v>
      </c>
      <c r="R14" s="14">
        <v>43739</v>
      </c>
      <c r="S14" s="18" t="s">
        <v>40</v>
      </c>
      <c r="T14" s="19">
        <v>17.211807692307691</v>
      </c>
      <c r="U14" s="20" t="s">
        <v>58</v>
      </c>
      <c r="V14" s="16" t="s">
        <v>39</v>
      </c>
    </row>
    <row r="15" spans="1:22" ht="15.75" x14ac:dyDescent="0.25">
      <c r="A15" s="11"/>
      <c r="B15" s="12"/>
      <c r="C15" s="11"/>
      <c r="D15" s="11"/>
      <c r="E15" s="11"/>
      <c r="F15" s="13"/>
      <c r="G15" s="11"/>
      <c r="H15" s="14"/>
      <c r="I15" s="21">
        <f>1769.34/12</f>
        <v>147.44499999999999</v>
      </c>
      <c r="J15" s="16" t="s">
        <v>26</v>
      </c>
      <c r="K15" s="22">
        <v>0.4</v>
      </c>
      <c r="L15" s="16" t="s">
        <v>56</v>
      </c>
      <c r="M15" s="18">
        <v>23</v>
      </c>
      <c r="N15" s="18" t="s">
        <v>57</v>
      </c>
      <c r="O15" s="16"/>
      <c r="P15" s="18"/>
      <c r="Q15" s="11" t="s">
        <v>59</v>
      </c>
      <c r="R15" s="14">
        <v>43739</v>
      </c>
      <c r="S15" s="18" t="s">
        <v>40</v>
      </c>
      <c r="T15" s="19">
        <v>17.211807692307691</v>
      </c>
      <c r="U15" s="20" t="s">
        <v>58</v>
      </c>
      <c r="V15" s="16" t="s">
        <v>39</v>
      </c>
    </row>
  </sheetData>
  <autoFilter ref="A12:V15" xr:uid="{496FCD4A-2103-4D41-B7AE-B7CC81C57767}"/>
  <sortState xmlns:xlrd2="http://schemas.microsoft.com/office/spreadsheetml/2017/richdata2" ref="A13:V15">
    <sortCondition ref="R13:R15"/>
    <sortCondition ref="H13:H15"/>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5">
    <cfRule type="duplicateValues" dxfId="43" priority="20"/>
  </conditionalFormatting>
  <dataValidations xWindow="484" yWindow="795"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D0490D5-00C9-4BF1-8DD2-2BF446A54622}"/>
    <dataValidation allowBlank="1" showInputMessage="1" showErrorMessage="1" prompt="Standplaats zijnde het vestigingsadres." sqref="U12:V12" xr:uid="{168F1946-0987-43D3-A497-FE80102AF49B}"/>
    <dataValidation allowBlank="1" showInputMessage="1" showErrorMessage="1" prompt="Gemiddeld aantal gewerkte uren (inclusief betaald verlof en ziekte) in de referte periode van 3 kalendermaanden direct voorafgaand aan de publicatiedatum van de aanbesteding." sqref="I12" xr:uid="{BF12E7B3-30DB-404E-A351-1EFCB2141EF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B0BEEA3-C8C7-4A3D-823B-5603DAA07587}"/>
    <dataValidation allowBlank="1" showInputMessage="1" showErrorMessage="1" prompt="Aantal vakantiedagen, conform de laatste loonstrook of laatste vakantiekaart." sqref="M12" xr:uid="{08755208-FC4D-4363-B75B-4E199164984D}"/>
    <dataValidation allowBlank="1" showInputMessage="1" showErrorMessage="1" prompt="Duur van het dienstverband: Bepaalde tijd of onbepaalde tijd." sqref="N12" xr:uid="{68C7742A-4559-4108-A625-6603E065C050}"/>
    <dataValidation allowBlank="1" showInputMessage="1" showErrorMessage="1" prompt="Eindatum van de arbeidsovereenkomst bij een contract voor bepaalde tijd." sqref="O12" xr:uid="{B74E82B6-1603-4CE4-BA80-8EE78A1E9E3A}"/>
    <dataValidation allowBlank="1" showInputMessage="1" showErrorMessage="1" prompt="Aantal arbeidsovereenkomsten bij bepaalde tijd." sqref="P12" xr:uid="{1827ED67-BFB2-4501-8E64-1DF756783C4F}"/>
    <dataValidation allowBlank="1" showInputMessage="1" showErrorMessage="1" prompt="Het aantal jaren welke relevant zijn voor het vaststellen van de transitievergoeding." sqref="Q12" xr:uid="{247D2EED-4945-480C-AD76-734E39EB468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17EF7C9-008A-4C9D-8AE2-1DC31218FF1F}"/>
    <dataValidation allowBlank="1" showInputMessage="1" showErrorMessage="1" prompt="De functie van de werknemer." sqref="S12" xr:uid="{E4A2B0B7-A973-4858-9293-E867BDAA20B4}"/>
    <dataValidation allowBlank="1" showInputMessage="1" showErrorMessage="1" prompt="Laatstverdiende bruto uurloon zoals deze van toepassing was op de publicatiedatum van deze aanbesteding conform de laatst verkregen loonstrook." sqref="T12" xr:uid="{C5676E65-DEF7-4032-8D8E-4C3D7D64B639}"/>
    <dataValidation allowBlank="1" showInputMessage="1" showErrorMessage="1" prompt="Voorletters van werknemer." sqref="A12" xr:uid="{389DF254-1027-4F0E-8225-9EDEBCEABF3D}"/>
    <dataValidation allowBlank="1" showInputMessage="1" showErrorMessage="1" prompt="Achternaam van werknemer." sqref="B12" xr:uid="{EEF21AB4-01F6-46C9-9045-89A8199B43C8}"/>
    <dataValidation allowBlank="1" showInputMessage="1" showErrorMessage="1" prompt="Adres van werknemer." sqref="C12" xr:uid="{F4F4D5FC-3A2A-4175-A567-23743F984A4A}"/>
    <dataValidation allowBlank="1" showInputMessage="1" showErrorMessage="1" prompt="Postcode van werknemer." sqref="D12" xr:uid="{D8F347D4-3178-429A-88BA-A9987D3AB755}"/>
    <dataValidation allowBlank="1" showInputMessage="1" showErrorMessage="1" prompt="Woonplaats van werknemer." sqref="E12" xr:uid="{BC0A775C-84FC-4912-BD56-A99DDEEE974F}"/>
    <dataValidation allowBlank="1" showInputMessage="1" showErrorMessage="1" prompt="Telefoonnummer van werknemer." sqref="F12" xr:uid="{C7DA1996-A9DD-4FAB-9D6C-BA962C59147E}"/>
    <dataValidation allowBlank="1" showInputMessage="1" showErrorMessage="1" prompt="Emailadres van werknemer." sqref="G12" xr:uid="{9435A98C-7C6E-4FEC-A7BC-A51E3DF18689}"/>
    <dataValidation allowBlank="1" showInputMessage="1" showErrorMessage="1" prompt="Geboortedatum van werknemer." sqref="H12" xr:uid="{D513C905-A07C-4513-B4AF-EC2F55ADB0C3}"/>
    <dataValidation allowBlank="1" showInputMessage="1" showErrorMessage="1" prompt="Werknemers of uitzendkrachten al dan niet vallend onder de werkingssfeer van de cao taxivervoer die ingezet worden op het aanbestede vervoerscontract." sqref="A11:K11" xr:uid="{5DA95E13-7645-4947-9698-243E22CF0A0B}"/>
    <dataValidation type="list" allowBlank="1" showInputMessage="1" showErrorMessage="1" sqref="C10:V10" xr:uid="{7EFE7055-7F4D-4CC8-9F46-097ED06FF2E6}">
      <formula1>#REF!</formula1>
    </dataValidation>
    <dataValidation type="custom" allowBlank="1" showInputMessage="1" showErrorMessage="1" prompt="dd - mm - jjjj" sqref="Q13:R14" xr:uid="{41EB3C11-5C95-4E9E-9363-86D457660CEA}">
      <formula1>AND(ISNUMBER(Q13),LEFT(CELL("format",Q13),1)="D")</formula1>
    </dataValidation>
    <dataValidation type="custom" allowBlank="1" showInputMessage="1" showErrorMessage="1" prompt="dd-mm-jjjj" sqref="H13:H15" xr:uid="{3584F325-768F-4EF8-A4E2-C3EB49BE7B21}">
      <formula1>AND(ISNUMBER(H13),LEFT(CELL("format",H13),1)="D")</formula1>
    </dataValidation>
  </dataValidations>
  <pageMargins left="0.7" right="0.7" top="0.75" bottom="0.75" header="0.3" footer="0.3"/>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75CA-D208-4469-A383-EC1D77BDA9DA}">
  <sheetPr>
    <pageSetUpPr fitToPage="1"/>
  </sheetPr>
  <dimension ref="A1:V15"/>
  <sheetViews>
    <sheetView view="pageBreakPreview" topLeftCell="I1" zoomScale="80" zoomScaleNormal="70" zoomScaleSheetLayoutView="80" workbookViewId="0">
      <selection activeCell="C31" sqref="C31"/>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185</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6"/>
      <c r="B13" s="16"/>
      <c r="C13" s="16"/>
      <c r="D13" s="16"/>
      <c r="E13" s="16"/>
      <c r="F13" s="16"/>
      <c r="G13" s="156"/>
      <c r="H13" s="50"/>
      <c r="I13" s="200">
        <v>171.1</v>
      </c>
      <c r="J13" s="16" t="s">
        <v>26</v>
      </c>
      <c r="K13" s="201">
        <v>0.13</v>
      </c>
      <c r="L13" s="33" t="s">
        <v>186</v>
      </c>
      <c r="M13" s="16">
        <v>27</v>
      </c>
      <c r="N13" s="16" t="s">
        <v>27</v>
      </c>
      <c r="O13" s="32"/>
      <c r="P13" s="16"/>
      <c r="Q13" s="202">
        <v>37</v>
      </c>
      <c r="R13" s="113">
        <v>37</v>
      </c>
      <c r="S13" s="16" t="s">
        <v>38</v>
      </c>
      <c r="T13" s="166">
        <v>17.21</v>
      </c>
      <c r="U13" s="20" t="s">
        <v>187</v>
      </c>
      <c r="V13" s="16" t="s">
        <v>42</v>
      </c>
    </row>
    <row r="14" spans="1:22" ht="15.75" x14ac:dyDescent="0.25">
      <c r="A14" s="16"/>
      <c r="B14" s="16"/>
      <c r="C14" s="16"/>
      <c r="D14" s="16"/>
      <c r="E14" s="16"/>
      <c r="F14" s="16"/>
      <c r="G14" s="156"/>
      <c r="H14" s="50"/>
      <c r="I14" s="200">
        <v>151.80000000000001</v>
      </c>
      <c r="J14" s="16" t="s">
        <v>26</v>
      </c>
      <c r="K14" s="201">
        <v>0.13780000000000001</v>
      </c>
      <c r="L14" s="33" t="s">
        <v>186</v>
      </c>
      <c r="M14" s="16">
        <v>25</v>
      </c>
      <c r="N14" s="16" t="s">
        <v>27</v>
      </c>
      <c r="O14" s="32"/>
      <c r="P14" s="16"/>
      <c r="Q14" s="202">
        <v>26</v>
      </c>
      <c r="R14" s="113">
        <v>26</v>
      </c>
      <c r="S14" s="16" t="s">
        <v>38</v>
      </c>
      <c r="T14" s="166">
        <v>17.21</v>
      </c>
      <c r="U14" s="20" t="s">
        <v>188</v>
      </c>
      <c r="V14" s="16" t="s">
        <v>42</v>
      </c>
    </row>
    <row r="15" spans="1:22" ht="15.75" x14ac:dyDescent="0.25">
      <c r="A15" s="78"/>
      <c r="B15" s="78"/>
      <c r="C15" s="78"/>
      <c r="D15" s="78"/>
      <c r="E15" s="78"/>
      <c r="F15" s="78"/>
      <c r="G15" s="78"/>
      <c r="H15" s="203"/>
      <c r="I15" s="113">
        <v>169.43</v>
      </c>
      <c r="J15" s="59" t="s">
        <v>26</v>
      </c>
      <c r="K15" s="204">
        <v>0.11119999999999999</v>
      </c>
      <c r="L15" s="59" t="s">
        <v>186</v>
      </c>
      <c r="M15" s="59">
        <v>23</v>
      </c>
      <c r="N15" s="78" t="s">
        <v>68</v>
      </c>
      <c r="O15" s="78"/>
      <c r="P15" s="78"/>
      <c r="Q15" s="59">
        <v>7</v>
      </c>
      <c r="R15" s="113">
        <v>10</v>
      </c>
      <c r="S15" s="59" t="s">
        <v>40</v>
      </c>
      <c r="T15" s="205">
        <v>17.21</v>
      </c>
      <c r="U15" s="159" t="s">
        <v>189</v>
      </c>
      <c r="V15" s="59" t="s">
        <v>71</v>
      </c>
    </row>
  </sheetData>
  <autoFilter ref="A12:V15" xr:uid="{496FCD4A-2103-4D41-B7AE-B7CC81C57767}"/>
  <sortState xmlns:xlrd2="http://schemas.microsoft.com/office/spreadsheetml/2017/richdata2" ref="A13:V15">
    <sortCondition descending="1" ref="R13:R15"/>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5">
    <cfRule type="duplicateValues" dxfId="5" priority="52"/>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9671785-8FEC-483A-87A8-A1F4F56644B2}"/>
    <dataValidation allowBlank="1" showInputMessage="1" showErrorMessage="1" prompt="Standplaats zijnde het vestigingsadres." sqref="U12:V12" xr:uid="{994AE346-54E5-4E47-B974-E1571256375B}"/>
    <dataValidation allowBlank="1" showInputMessage="1" showErrorMessage="1" prompt="Gemiddeld aantal gewerkte uren (inclusief betaald verlof en ziekte) in de referte periode van 3 kalendermaanden direct voorafgaand aan de publicatiedatum van de aanbesteding." sqref="I12" xr:uid="{DC4647F4-709D-4A79-A2AB-945D57C9BA0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447C2B6-99E2-4938-A404-2EEC73F5E776}"/>
    <dataValidation allowBlank="1" showInputMessage="1" showErrorMessage="1" prompt="Aantal vakantiedagen, conform de laatste loonstrook of laatste vakantiekaart." sqref="M12" xr:uid="{1042E476-22A7-4028-8446-DBA4F4144AD6}"/>
    <dataValidation allowBlank="1" showInputMessage="1" showErrorMessage="1" prompt="Duur van het dienstverband: Bepaalde tijd of onbepaalde tijd." sqref="N12" xr:uid="{6CAC2AA6-1714-4408-B1EE-FAC063CF3F7E}"/>
    <dataValidation allowBlank="1" showInputMessage="1" showErrorMessage="1" prompt="Eindatum van de arbeidsovereenkomst bij een contract voor bepaalde tijd." sqref="O12" xr:uid="{5E42F689-0CDC-47A2-AE62-45D4546ACC74}"/>
    <dataValidation allowBlank="1" showInputMessage="1" showErrorMessage="1" prompt="Aantal arbeidsovereenkomsten bij bepaalde tijd." sqref="P12" xr:uid="{BCF396F9-4B09-4273-A51C-97B690B79428}"/>
    <dataValidation allowBlank="1" showInputMessage="1" showErrorMessage="1" prompt="Het aantal jaren welke relevant zijn voor het vaststellen van de transitievergoeding." sqref="Q12" xr:uid="{EDD8325F-73F1-41DA-8E82-E8BE5726B9DA}"/>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10F6DA4-8BFD-44D0-A701-2A10A01D0E40}"/>
    <dataValidation allowBlank="1" showInputMessage="1" showErrorMessage="1" prompt="De functie van de werknemer." sqref="S12" xr:uid="{2ECC00C9-3185-4EC1-8741-0653E5447C4B}"/>
    <dataValidation allowBlank="1" showInputMessage="1" showErrorMessage="1" prompt="Laatstverdiende bruto uurloon zoals deze van toepassing was op de publicatiedatum van deze aanbesteding conform de laatst verkregen loonstrook." sqref="T12" xr:uid="{524067FE-39BB-4364-A74C-9D90E414D5EC}"/>
    <dataValidation allowBlank="1" showInputMessage="1" showErrorMessage="1" prompt="Voorletters van werknemer." sqref="A12" xr:uid="{DF08502A-94EA-445F-81BE-AD06852E59F6}"/>
    <dataValidation allowBlank="1" showInputMessage="1" showErrorMessage="1" prompt="Achternaam van werknemer." sqref="B12" xr:uid="{4410EAB8-4BCF-4479-A396-C77EE13F84D1}"/>
    <dataValidation allowBlank="1" showInputMessage="1" showErrorMessage="1" prompt="Adres van werknemer." sqref="C12" xr:uid="{3FEFB352-876A-4E25-8D17-D8783E3899BE}"/>
    <dataValidation allowBlank="1" showInputMessage="1" showErrorMessage="1" prompt="Postcode van werknemer." sqref="D12" xr:uid="{6E6E4B6F-4C58-41F8-ADDB-844AFDF26F94}"/>
    <dataValidation allowBlank="1" showInputMessage="1" showErrorMessage="1" prompt="Woonplaats van werknemer." sqref="E12" xr:uid="{F2E494CB-C86C-4156-BCB8-EEC47BD93453}"/>
    <dataValidation allowBlank="1" showInputMessage="1" showErrorMessage="1" prompt="Telefoonnummer van werknemer." sqref="F12" xr:uid="{994C1633-3CD5-4575-83E9-DA643A3AB4DB}"/>
    <dataValidation allowBlank="1" showInputMessage="1" showErrorMessage="1" prompt="Emailadres van werknemer." sqref="G12" xr:uid="{CE6B0B3A-46CA-4280-82DE-7699C8768560}"/>
    <dataValidation allowBlank="1" showInputMessage="1" showErrorMessage="1" prompt="Geboortedatum van werknemer." sqref="H12" xr:uid="{1D8716DD-3F96-452B-BB15-080F129B14DD}"/>
    <dataValidation allowBlank="1" showInputMessage="1" showErrorMessage="1" prompt="Werknemers of uitzendkrachten al dan niet vallend onder de werkingssfeer van de cao taxivervoer die ingezet worden op het aanbestede vervoerscontract." sqref="A11:K11" xr:uid="{9AD87314-9C11-4DC9-B340-9F178852CF47}"/>
    <dataValidation type="list" allowBlank="1" showInputMessage="1" showErrorMessage="1" sqref="C10:V10" xr:uid="{D8713D9A-464F-4D37-9A0C-D3814E6DAC85}">
      <formula1>#REF!</formula1>
    </dataValidation>
  </dataValidations>
  <pageMargins left="0.7" right="0.7" top="0.75" bottom="0.75" header="0.3" footer="0.3"/>
  <pageSetup paperSize="9" scale="22"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9DA2-8EC4-4440-98C0-C2F3E9ECB560}">
  <sheetPr>
    <pageSetUpPr fitToPage="1"/>
  </sheetPr>
  <dimension ref="A1:V16"/>
  <sheetViews>
    <sheetView view="pageBreakPreview" topLeftCell="I1" zoomScale="80" zoomScaleNormal="70" zoomScaleSheetLayoutView="80" workbookViewId="0">
      <selection activeCell="AL13" sqref="AL13"/>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190</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78"/>
      <c r="B13" s="206"/>
      <c r="C13" s="206"/>
      <c r="D13" s="206"/>
      <c r="E13" s="78"/>
      <c r="F13" s="206"/>
      <c r="G13" s="206"/>
      <c r="H13" s="207"/>
      <c r="I13" s="208">
        <v>16.739999999999998</v>
      </c>
      <c r="J13" s="209" t="s">
        <v>44</v>
      </c>
      <c r="K13" s="210">
        <v>0.32348439375750299</v>
      </c>
      <c r="L13" s="211"/>
      <c r="M13" s="206">
        <v>25</v>
      </c>
      <c r="N13" s="206" t="s">
        <v>68</v>
      </c>
      <c r="O13" s="207" t="s">
        <v>154</v>
      </c>
      <c r="P13" s="206"/>
      <c r="Q13" s="212">
        <v>18.794520547945204</v>
      </c>
      <c r="R13" s="78">
        <v>20</v>
      </c>
      <c r="S13" s="206" t="s">
        <v>38</v>
      </c>
      <c r="T13" s="213">
        <v>17.21</v>
      </c>
      <c r="U13" s="206" t="s">
        <v>191</v>
      </c>
      <c r="V13" s="214" t="s">
        <v>39</v>
      </c>
    </row>
    <row r="14" spans="1:22" ht="15.75" x14ac:dyDescent="0.25">
      <c r="A14" s="78"/>
      <c r="B14" s="206"/>
      <c r="C14" s="206"/>
      <c r="D14" s="206"/>
      <c r="E14" s="78"/>
      <c r="F14" s="206"/>
      <c r="G14" s="206"/>
      <c r="H14" s="207"/>
      <c r="I14" s="208">
        <v>107.32666666666667</v>
      </c>
      <c r="J14" s="209" t="s">
        <v>44</v>
      </c>
      <c r="K14" s="210">
        <v>0.18053226989918483</v>
      </c>
      <c r="L14" s="211"/>
      <c r="M14" s="206">
        <v>25</v>
      </c>
      <c r="N14" s="206" t="s">
        <v>68</v>
      </c>
      <c r="O14" s="207" t="s">
        <v>154</v>
      </c>
      <c r="P14" s="206"/>
      <c r="Q14" s="212">
        <v>8.1999999999999993</v>
      </c>
      <c r="R14" s="78">
        <v>30</v>
      </c>
      <c r="S14" s="206" t="s">
        <v>38</v>
      </c>
      <c r="T14" s="213">
        <v>17.21</v>
      </c>
      <c r="U14" s="206" t="s">
        <v>191</v>
      </c>
      <c r="V14" s="214" t="s">
        <v>39</v>
      </c>
    </row>
    <row r="15" spans="1:22" ht="15.75" x14ac:dyDescent="0.25">
      <c r="A15" s="78"/>
      <c r="B15" s="206"/>
      <c r="C15" s="206"/>
      <c r="D15" s="206"/>
      <c r="E15" s="78"/>
      <c r="F15" s="206"/>
      <c r="G15" s="206"/>
      <c r="H15" s="207"/>
      <c r="I15" s="208">
        <v>173.33</v>
      </c>
      <c r="J15" s="209" t="s">
        <v>44</v>
      </c>
      <c r="K15" s="210">
        <v>0.18682269491016376</v>
      </c>
      <c r="L15" s="209"/>
      <c r="M15" s="206">
        <v>23</v>
      </c>
      <c r="N15" s="206" t="s">
        <v>68</v>
      </c>
      <c r="O15" s="207" t="s">
        <v>154</v>
      </c>
      <c r="P15" s="206"/>
      <c r="Q15" s="212">
        <v>1.1013698630136985</v>
      </c>
      <c r="R15" s="78">
        <v>16</v>
      </c>
      <c r="S15" s="206" t="s">
        <v>38</v>
      </c>
      <c r="T15" s="213">
        <v>17.22</v>
      </c>
      <c r="U15" s="206" t="s">
        <v>193</v>
      </c>
      <c r="V15" s="214" t="s">
        <v>39</v>
      </c>
    </row>
    <row r="16" spans="1:22" ht="15.75" x14ac:dyDescent="0.25">
      <c r="A16" s="78"/>
      <c r="B16" s="206"/>
      <c r="C16" s="206"/>
      <c r="D16" s="206"/>
      <c r="E16" s="78"/>
      <c r="F16" s="206"/>
      <c r="G16" s="206"/>
      <c r="H16" s="207"/>
      <c r="I16" s="208">
        <v>106.58</v>
      </c>
      <c r="J16" s="209" t="s">
        <v>44</v>
      </c>
      <c r="K16" s="210">
        <v>0.15268328540421877</v>
      </c>
      <c r="L16" s="211"/>
      <c r="M16" s="206">
        <v>25</v>
      </c>
      <c r="N16" s="206" t="s">
        <v>68</v>
      </c>
      <c r="O16" s="207" t="s">
        <v>154</v>
      </c>
      <c r="P16" s="206"/>
      <c r="Q16" s="212">
        <v>9.5287671232876718</v>
      </c>
      <c r="R16" s="78">
        <v>11</v>
      </c>
      <c r="S16" s="206" t="s">
        <v>38</v>
      </c>
      <c r="T16" s="213">
        <v>17.21</v>
      </c>
      <c r="U16" s="206" t="s">
        <v>191</v>
      </c>
      <c r="V16" s="214" t="s">
        <v>39</v>
      </c>
    </row>
  </sheetData>
  <autoFilter ref="A12:V16" xr:uid="{496FCD4A-2103-4D41-B7AE-B7CC81C57767}"/>
  <sortState xmlns:xlrd2="http://schemas.microsoft.com/office/spreadsheetml/2017/richdata2" ref="A13:V16">
    <sortCondition descending="1" ref="R13:R16"/>
    <sortCondition ref="H13:H1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6">
    <cfRule type="duplicateValues" dxfId="4" priority="53"/>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B29A49A-282E-4EAC-8D82-46E32572A7D0}"/>
    <dataValidation allowBlank="1" showInputMessage="1" showErrorMessage="1" prompt="Standplaats zijnde het vestigingsadres." sqref="U12:V12" xr:uid="{115043DF-3BBC-4C48-9315-CFF7D5EBD575}"/>
    <dataValidation allowBlank="1" showInputMessage="1" showErrorMessage="1" prompt="Gemiddeld aantal gewerkte uren (inclusief betaald verlof en ziekte) in de referte periode van 3 kalendermaanden direct voorafgaand aan de publicatiedatum van de aanbesteding." sqref="I12" xr:uid="{F1D56BC4-12FB-44D7-AC79-87855509282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6EBF6C19-7FE5-4482-9D7E-20644D528214}"/>
    <dataValidation allowBlank="1" showInputMessage="1" showErrorMessage="1" prompt="Aantal vakantiedagen, conform de laatste loonstrook of laatste vakantiekaart." sqref="M12" xr:uid="{36545EBE-CEA0-45A9-A59F-0FA13ABA6161}"/>
    <dataValidation allowBlank="1" showInputMessage="1" showErrorMessage="1" prompt="Duur van het dienstverband: Bepaalde tijd of onbepaalde tijd." sqref="N12" xr:uid="{CA75B9FB-C274-4258-9270-C8A56326AD56}"/>
    <dataValidation allowBlank="1" showInputMessage="1" showErrorMessage="1" prompt="Eindatum van de arbeidsovereenkomst bij een contract voor bepaalde tijd." sqref="O12" xr:uid="{F829D748-5117-459C-AE01-6D0D7A13D68B}"/>
    <dataValidation allowBlank="1" showInputMessage="1" showErrorMessage="1" prompt="Aantal arbeidsovereenkomsten bij bepaalde tijd." sqref="P12" xr:uid="{FED7573F-DA0B-443E-BF5D-0AD677AB105B}"/>
    <dataValidation allowBlank="1" showInputMessage="1" showErrorMessage="1" prompt="Het aantal jaren welke relevant zijn voor het vaststellen van de transitievergoeding." sqref="Q12" xr:uid="{DC5A730F-0217-4074-A5F8-C29E11568891}"/>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F33D76D1-CA35-48E9-BB41-D32F42843A41}"/>
    <dataValidation allowBlank="1" showInputMessage="1" showErrorMessage="1" prompt="De functie van de werknemer." sqref="S12" xr:uid="{693B743D-57A3-4B3B-8452-4468ED3DB54C}"/>
    <dataValidation allowBlank="1" showInputMessage="1" showErrorMessage="1" prompt="Laatstverdiende bruto uurloon zoals deze van toepassing was op de publicatiedatum van deze aanbesteding conform de laatst verkregen loonstrook." sqref="T12" xr:uid="{AC7C282E-7B00-4A1A-8D04-5BB00492F0B3}"/>
    <dataValidation allowBlank="1" showInputMessage="1" showErrorMessage="1" prompt="Voorletters van werknemer." sqref="A12" xr:uid="{2FFCAB97-13A7-431F-98CB-ED118806D422}"/>
    <dataValidation allowBlank="1" showInputMessage="1" showErrorMessage="1" prompt="Achternaam van werknemer." sqref="B12" xr:uid="{93E6EAE1-FD09-4596-844A-BDEEFFB854A0}"/>
    <dataValidation allowBlank="1" showInputMessage="1" showErrorMessage="1" prompt="Adres van werknemer." sqref="C12" xr:uid="{920846A0-AE04-4DDC-8531-9A5B7536B12E}"/>
    <dataValidation allowBlank="1" showInputMessage="1" showErrorMessage="1" prompt="Postcode van werknemer." sqref="D12" xr:uid="{04FD748A-355D-485D-95B1-3CD27716A921}"/>
    <dataValidation allowBlank="1" showInputMessage="1" showErrorMessage="1" prompt="Woonplaats van werknemer." sqref="E12" xr:uid="{2D1EA768-2AE5-42AB-804C-8AF210C37E63}"/>
    <dataValidation allowBlank="1" showInputMessage="1" showErrorMessage="1" prompt="Telefoonnummer van werknemer." sqref="F12" xr:uid="{9FC5F1B1-2A00-4D86-BC3B-9CD03F5675E9}"/>
    <dataValidation allowBlank="1" showInputMessage="1" showErrorMessage="1" prompt="Emailadres van werknemer." sqref="G12" xr:uid="{CEAD9469-44E0-4EBE-BE42-E080E1C6B747}"/>
    <dataValidation allowBlank="1" showInputMessage="1" showErrorMessage="1" prompt="Geboortedatum van werknemer." sqref="H12" xr:uid="{F56A8260-5E6B-4726-89D1-523B23FF3582}"/>
    <dataValidation allowBlank="1" showInputMessage="1" showErrorMessage="1" prompt="Werknemers of uitzendkrachten al dan niet vallend onder de werkingssfeer van de cao taxivervoer die ingezet worden op het aanbestede vervoerscontract." sqref="A11:K11" xr:uid="{06A25E8A-C066-41D1-88AA-09945730F5B7}"/>
    <dataValidation type="list" allowBlank="1" showInputMessage="1" showErrorMessage="1" sqref="C10:V10" xr:uid="{6858B2E3-485C-4BFD-8DAC-622052D8D329}">
      <formula1>#REF!</formula1>
    </dataValidation>
  </dataValidations>
  <pageMargins left="0.7" right="0.7" top="0.75" bottom="0.75" header="0.3" footer="0.3"/>
  <pageSetup paperSize="9" scale="22"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D90C-6D47-41F7-A2EA-7917BD2ABB33}">
  <sheetPr>
    <pageSetUpPr fitToPage="1"/>
  </sheetPr>
  <dimension ref="A1:V13"/>
  <sheetViews>
    <sheetView view="pageBreakPreview" topLeftCell="I1" zoomScale="80" zoomScaleNormal="70" zoomScaleSheetLayoutView="80" workbookViewId="0">
      <selection activeCell="AJ17" sqref="AJ17"/>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customWidth="1"/>
    <col min="19" max="19" width="30.42578125" customWidth="1"/>
    <col min="20" max="20" width="14.5703125" bestFit="1"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194</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1"/>
      <c r="B13" s="11"/>
      <c r="C13" s="11"/>
      <c r="D13" s="11"/>
      <c r="E13" s="11"/>
      <c r="F13" s="13"/>
      <c r="G13" s="11"/>
      <c r="H13" s="215"/>
      <c r="I13" s="18">
        <v>108.46</v>
      </c>
      <c r="J13" s="16" t="s">
        <v>26</v>
      </c>
      <c r="K13" s="216">
        <v>0.221</v>
      </c>
      <c r="L13" s="16"/>
      <c r="M13" s="18">
        <v>23</v>
      </c>
      <c r="N13" s="18" t="s">
        <v>68</v>
      </c>
      <c r="O13" s="16"/>
      <c r="P13" s="75"/>
      <c r="Q13" s="217">
        <v>5</v>
      </c>
      <c r="R13" s="218" t="s">
        <v>196</v>
      </c>
      <c r="S13" s="12" t="s">
        <v>38</v>
      </c>
      <c r="T13" s="166">
        <v>17.21</v>
      </c>
      <c r="U13" s="77" t="s">
        <v>195</v>
      </c>
      <c r="V13" s="12" t="s">
        <v>39</v>
      </c>
    </row>
  </sheetData>
  <autoFilter ref="A12:V13"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
    <cfRule type="duplicateValues" dxfId="3" priority="54"/>
  </conditionalFormatting>
  <dataValidations xWindow="975" yWindow="524" count="24">
    <dataValidation type="custom" allowBlank="1" showInputMessage="1" showErrorMessage="1" prompt="dd-mm-jjjj" sqref="H13" xr:uid="{589D57DF-4034-47CC-8846-D51317130A5C}">
      <formula1>AND(ISNUMBER(H13),LEFT(CELL("format",H13),1)="D")</formula1>
    </dataValidation>
    <dataValidation type="custom" allowBlank="1" showInputMessage="1" showErrorMessage="1" prompt="dd - mm - jjjj" sqref="R13" xr:uid="{D218CBED-79F9-4FDC-BEE1-F37E66EACCA8}">
      <formula1>AND(ISNUMBER(R13),LEFT(CELL("format",R13),1)="D")</formula1>
    </dataValidation>
    <dataValidation type="list" allowBlank="1" showInputMessage="1" showErrorMessage="1" sqref="C10:V10" xr:uid="{18E89D0B-10D0-4E26-A5AA-770E8C4CD9CC}">
      <formula1>#REF!</formula1>
    </dataValidation>
    <dataValidation allowBlank="1" showInputMessage="1" showErrorMessage="1" prompt="Werknemers of uitzendkrachten al dan niet vallend onder de werkingssfeer van de cao taxivervoer die ingezet worden op het aanbestede vervoerscontract." sqref="A11:K11" xr:uid="{61931E95-6946-4C9B-B4F3-A389B853DD5F}"/>
    <dataValidation allowBlank="1" showInputMessage="1" showErrorMessage="1" prompt="Geboortedatum van werknemer." sqref="H12" xr:uid="{F1380258-3A25-40A5-9993-BF72CBF6F883}"/>
    <dataValidation allowBlank="1" showInputMessage="1" showErrorMessage="1" prompt="Emailadres van werknemer." sqref="G12" xr:uid="{E5B9426A-D136-45F9-8323-696488B4134C}"/>
    <dataValidation allowBlank="1" showInputMessage="1" showErrorMessage="1" prompt="Telefoonnummer van werknemer." sqref="F12" xr:uid="{227CF60A-ACE8-4502-856F-2B802BA6B810}"/>
    <dataValidation allowBlank="1" showInputMessage="1" showErrorMessage="1" prompt="Woonplaats van werknemer." sqref="E12" xr:uid="{57330961-01B8-420E-974F-88B3FB42BE07}"/>
    <dataValidation allowBlank="1" showInputMessage="1" showErrorMessage="1" prompt="Postcode van werknemer." sqref="D12" xr:uid="{D7BBDA5E-D0B0-41B2-8990-3584060E4D87}"/>
    <dataValidation allowBlank="1" showInputMessage="1" showErrorMessage="1" prompt="Adres van werknemer." sqref="C12" xr:uid="{348CE903-C476-4134-9FE6-8BBE8FAB8E8E}"/>
    <dataValidation allowBlank="1" showInputMessage="1" showErrorMessage="1" prompt="Achternaam van werknemer." sqref="B12" xr:uid="{FDB584FE-D5AD-4626-A9D3-0B0A1B467176}"/>
    <dataValidation allowBlank="1" showInputMessage="1" showErrorMessage="1" prompt="Voorletters van werknemer." sqref="A12" xr:uid="{2CC18E61-36EB-43F8-9547-2D2E31AAD649}"/>
    <dataValidation allowBlank="1" showInputMessage="1" showErrorMessage="1" prompt="Laatstverdiende bruto uurloon zoals deze van toepassing was op de publicatiedatum van deze aanbesteding conform de laatst verkregen loonstrook." sqref="T12" xr:uid="{E8FEF0B3-8006-4D35-820A-55CB5B6F0AD2}"/>
    <dataValidation allowBlank="1" showInputMessage="1" showErrorMessage="1" prompt="De functie van de werknemer." sqref="S12" xr:uid="{134C80BE-B3BC-4642-85FB-7512F28CD66A}"/>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795A662-0950-4E12-A2C0-9B77588B3C29}"/>
    <dataValidation allowBlank="1" showInputMessage="1" showErrorMessage="1" prompt="Het aantal jaren welke relevant zijn voor het vaststellen van de transitievergoeding." sqref="Q12" xr:uid="{39879E7E-9F29-4342-B6DA-9D1D4B6137B8}"/>
    <dataValidation allowBlank="1" showInputMessage="1" showErrorMessage="1" prompt="Aantal arbeidsovereenkomsten bij bepaalde tijd." sqref="P12" xr:uid="{1A0BF1A9-96DB-4C51-A402-D47CDDAA57D4}"/>
    <dataValidation allowBlank="1" showInputMessage="1" showErrorMessage="1" prompt="Eindatum van de arbeidsovereenkomst bij een contract voor bepaalde tijd." sqref="O12" xr:uid="{62EABF64-8674-441C-8464-3372F2E222C5}"/>
    <dataValidation allowBlank="1" showInputMessage="1" showErrorMessage="1" prompt="Duur van het dienstverband: Bepaalde tijd of onbepaalde tijd." sqref="N12" xr:uid="{F099CE9D-85DD-44A4-96D1-06BEFDB36DF9}"/>
    <dataValidation allowBlank="1" showInputMessage="1" showErrorMessage="1" prompt="Aantal vakantiedagen, conform de laatste loonstrook of laatste vakantiekaart." sqref="M12" xr:uid="{C689AF65-33ED-45D9-BFEE-1B1029BADB7D}"/>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85575AB-4984-4A99-9571-D361BBF8C45D}"/>
    <dataValidation allowBlank="1" showInputMessage="1" showErrorMessage="1" prompt="Gemiddeld aantal gewerkte uren (inclusief betaald verlof en ziekte) in de referte periode van 3 kalendermaanden direct voorafgaand aan de publicatiedatum van de aanbesteding." sqref="I12" xr:uid="{67116A73-AF44-4CD0-97DB-E0796249F902}"/>
    <dataValidation allowBlank="1" showInputMessage="1" showErrorMessage="1" prompt="Standplaats zijnde het vestigingsadres." sqref="U12:V12" xr:uid="{D1EB8918-3FE3-46DD-B209-0CABB868FFE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7D7E5A1-D685-498E-B83A-1EEB25C206DF}"/>
  </dataValidations>
  <pageMargins left="0.7" right="0.7" top="0.75" bottom="0.75" header="0.3" footer="0.3"/>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AD179-DB87-4EF6-9839-1689C94CC7A1}">
  <sheetPr>
    <pageSetUpPr fitToPage="1"/>
  </sheetPr>
  <dimension ref="A1:V14"/>
  <sheetViews>
    <sheetView view="pageBreakPreview" topLeftCell="I1" zoomScale="80" zoomScaleNormal="70" zoomScaleSheetLayoutView="80" workbookViewId="0">
      <selection activeCell="AH18" sqref="AH16:AH18"/>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197</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6"/>
      <c r="D13" s="18"/>
      <c r="E13" s="18"/>
      <c r="F13" s="18"/>
      <c r="G13" s="106"/>
      <c r="H13" s="31"/>
      <c r="I13" s="21">
        <v>40</v>
      </c>
      <c r="J13" s="12" t="s">
        <v>25</v>
      </c>
      <c r="K13" s="117">
        <v>0.5</v>
      </c>
      <c r="L13" s="26" t="s">
        <v>182</v>
      </c>
      <c r="M13" s="16">
        <v>25</v>
      </c>
      <c r="N13" s="12" t="s">
        <v>27</v>
      </c>
      <c r="O13" s="12"/>
      <c r="P13" s="12"/>
      <c r="Q13" s="12">
        <v>12</v>
      </c>
      <c r="R13" s="12">
        <v>12</v>
      </c>
      <c r="S13" s="12" t="s">
        <v>43</v>
      </c>
      <c r="T13" s="12"/>
      <c r="U13" s="12" t="s">
        <v>112</v>
      </c>
      <c r="V13" s="12" t="s">
        <v>71</v>
      </c>
    </row>
    <row r="14" spans="1:22" ht="15.75" x14ac:dyDescent="0.25">
      <c r="A14" s="18"/>
      <c r="B14" s="18"/>
      <c r="C14" s="16"/>
      <c r="D14" s="18"/>
      <c r="E14" s="18"/>
      <c r="F14" s="18"/>
      <c r="G14" s="106"/>
      <c r="H14" s="31"/>
      <c r="I14" s="21">
        <v>32</v>
      </c>
      <c r="J14" s="12" t="s">
        <v>25</v>
      </c>
      <c r="K14" s="117">
        <v>0.3</v>
      </c>
      <c r="L14" s="12" t="s">
        <v>112</v>
      </c>
      <c r="M14" s="12">
        <v>25</v>
      </c>
      <c r="N14" s="12" t="s">
        <v>27</v>
      </c>
      <c r="O14" s="12"/>
      <c r="P14" s="12"/>
      <c r="Q14" s="12">
        <v>10</v>
      </c>
      <c r="R14" s="12">
        <v>10</v>
      </c>
      <c r="S14" s="12" t="s">
        <v>43</v>
      </c>
      <c r="T14" s="12"/>
      <c r="U14" s="12" t="s">
        <v>112</v>
      </c>
      <c r="V14" s="12" t="s">
        <v>71</v>
      </c>
    </row>
  </sheetData>
  <autoFilter ref="A12:V14" xr:uid="{496FCD4A-2103-4D41-B7AE-B7CC81C57767}"/>
  <sortState xmlns:xlrd2="http://schemas.microsoft.com/office/spreadsheetml/2017/richdata2" ref="A13:V14">
    <sortCondition ref="N13:N14" customList="onbepaalde tijd,bepaalde tijd"/>
    <sortCondition descending="1" ref="R13:R14"/>
    <sortCondition ref="H13:H14"/>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4">
    <cfRule type="duplicateValues" dxfId="2" priority="55"/>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5E45F4C-0EF7-48F1-BCB1-B560A9B0B065}"/>
    <dataValidation allowBlank="1" showInputMessage="1" showErrorMessage="1" prompt="Standplaats zijnde het vestigingsadres." sqref="U12:V12" xr:uid="{518DD3E5-82B7-4F11-B398-5DA7B9A4C020}"/>
    <dataValidation allowBlank="1" showInputMessage="1" showErrorMessage="1" prompt="Gemiddeld aantal gewerkte uren (inclusief betaald verlof en ziekte) in de referte periode van 3 kalendermaanden direct voorafgaand aan de publicatiedatum van de aanbesteding." sqref="I12" xr:uid="{5F895E79-59A6-481C-9C8C-F3F1B84E2C5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37C22EE-4A7E-4F06-8981-00F955B57CFF}"/>
    <dataValidation allowBlank="1" showInputMessage="1" showErrorMessage="1" prompt="Aantal vakantiedagen, conform de laatste loonstrook of laatste vakantiekaart." sqref="M12" xr:uid="{C5DE05A4-00A4-40C5-98A9-585B2C321BE5}"/>
    <dataValidation allowBlank="1" showInputMessage="1" showErrorMessage="1" prompt="Duur van het dienstverband: Bepaalde tijd of onbepaalde tijd." sqref="N12" xr:uid="{9D06A51A-614A-43E3-BC49-41C80C7631A0}"/>
    <dataValidation allowBlank="1" showInputMessage="1" showErrorMessage="1" prompt="Eindatum van de arbeidsovereenkomst bij een contract voor bepaalde tijd." sqref="O12" xr:uid="{5419FEFD-21B2-4E3C-83A7-85C55939711D}"/>
    <dataValidation allowBlank="1" showInputMessage="1" showErrorMessage="1" prompt="Aantal arbeidsovereenkomsten bij bepaalde tijd." sqref="P12" xr:uid="{134A0431-BF83-4243-B22D-BC36A2A59B63}"/>
    <dataValidation allowBlank="1" showInputMessage="1" showErrorMessage="1" prompt="Het aantal jaren welke relevant zijn voor het vaststellen van de transitievergoeding." sqref="Q12" xr:uid="{3FA81A54-42FF-4F1A-8A0A-02A8B6F8F1A4}"/>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DDC62EF-61B3-4F99-AAEE-FAAE4CCA7836}"/>
    <dataValidation allowBlank="1" showInputMessage="1" showErrorMessage="1" prompt="De functie van de werknemer." sqref="S12" xr:uid="{FF00AD28-8FB2-4B64-A6A4-E7DE6A3029C8}"/>
    <dataValidation allowBlank="1" showInputMessage="1" showErrorMessage="1" prompt="Laatstverdiende bruto uurloon zoals deze van toepassing was op de publicatiedatum van deze aanbesteding conform de laatst verkregen loonstrook." sqref="T12" xr:uid="{4F7C4ACB-364E-45C6-BD5C-787F35FD494F}"/>
    <dataValidation allowBlank="1" showInputMessage="1" showErrorMessage="1" prompt="Voorletters van werknemer." sqref="A12" xr:uid="{712B7B16-C2DD-4E49-9967-EB045094EF66}"/>
    <dataValidation allowBlank="1" showInputMessage="1" showErrorMessage="1" prompt="Achternaam van werknemer." sqref="B12" xr:uid="{F1B43657-1C05-4C84-AD3B-9814041C091F}"/>
    <dataValidation allowBlank="1" showInputMessage="1" showErrorMessage="1" prompt="Adres van werknemer." sqref="C12" xr:uid="{7A16E5B5-89A3-422A-865F-6B4975703B7F}"/>
    <dataValidation allowBlank="1" showInputMessage="1" showErrorMessage="1" prompt="Postcode van werknemer." sqref="D12" xr:uid="{A4D1F843-6BB3-4F86-89FD-550A90D4B68B}"/>
    <dataValidation allowBlank="1" showInputMessage="1" showErrorMessage="1" prompt="Woonplaats van werknemer." sqref="E12" xr:uid="{84FD904F-9457-4545-BFEE-7699445CCB88}"/>
    <dataValidation allowBlank="1" showInputMessage="1" showErrorMessage="1" prompt="Telefoonnummer van werknemer." sqref="F12" xr:uid="{17BB7493-7A92-4858-922F-43E30070B008}"/>
    <dataValidation allowBlank="1" showInputMessage="1" showErrorMessage="1" prompt="Emailadres van werknemer." sqref="G12" xr:uid="{E2683F94-81F9-4DFD-8A11-9E60E162DBF1}"/>
    <dataValidation allowBlank="1" showInputMessage="1" showErrorMessage="1" prompt="Geboortedatum van werknemer." sqref="H12" xr:uid="{0C6A2F52-B304-4259-9E61-FBF67E6EDF24}"/>
    <dataValidation allowBlank="1" showInputMessage="1" showErrorMessage="1" prompt="Werknemers of uitzendkrachten al dan niet vallend onder de werkingssfeer van de cao taxivervoer die ingezet worden op het aanbestede vervoerscontract." sqref="A11:K11" xr:uid="{B3A1157D-0276-42E3-99D6-253E4F181337}"/>
    <dataValidation type="list" allowBlank="1" showInputMessage="1" showErrorMessage="1" sqref="C10:V10" xr:uid="{B54E54DD-E007-4BF8-8479-03A965A6AC15}">
      <formula1>#REF!</formula1>
    </dataValidation>
  </dataValidations>
  <pageMargins left="0.7" right="0.7" top="0.75" bottom="0.75" header="0.3" footer="0.3"/>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9225-5F32-422D-AE83-83B61C485812}">
  <sheetPr>
    <pageSetUpPr fitToPage="1"/>
  </sheetPr>
  <dimension ref="A1:V20"/>
  <sheetViews>
    <sheetView view="pageBreakPreview" topLeftCell="I4" zoomScale="80" zoomScaleNormal="70" zoomScaleSheetLayoutView="80" workbookViewId="0">
      <selection activeCell="AI23" sqref="AI23"/>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198</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18"/>
      <c r="B13" s="18"/>
      <c r="C13" s="16"/>
      <c r="D13" s="18"/>
      <c r="E13" s="18"/>
      <c r="F13" s="18"/>
      <c r="G13" s="106"/>
      <c r="H13" s="31"/>
      <c r="I13" s="21">
        <v>121</v>
      </c>
      <c r="J13" s="16" t="s">
        <v>142</v>
      </c>
      <c r="K13" s="107">
        <v>30</v>
      </c>
      <c r="L13" s="18" t="s">
        <v>112</v>
      </c>
      <c r="M13" s="18">
        <v>25</v>
      </c>
      <c r="N13" s="18" t="s">
        <v>199</v>
      </c>
      <c r="O13" s="16"/>
      <c r="P13" s="18"/>
      <c r="Q13" s="26">
        <v>19</v>
      </c>
      <c r="R13" s="31">
        <v>38600</v>
      </c>
      <c r="S13" s="18" t="s">
        <v>38</v>
      </c>
      <c r="T13" s="95">
        <v>17.21</v>
      </c>
      <c r="U13" s="18" t="s">
        <v>181</v>
      </c>
      <c r="V13" s="18"/>
    </row>
    <row r="14" spans="1:22" ht="15.75" x14ac:dyDescent="0.25">
      <c r="A14" s="18"/>
      <c r="B14" s="18"/>
      <c r="C14" s="16"/>
      <c r="D14" s="18"/>
      <c r="E14" s="18"/>
      <c r="F14" s="18"/>
      <c r="G14" s="106"/>
      <c r="H14" s="31"/>
      <c r="I14" s="21">
        <v>173</v>
      </c>
      <c r="J14" s="16" t="s">
        <v>142</v>
      </c>
      <c r="K14" s="107">
        <v>40</v>
      </c>
      <c r="L14" s="18" t="s">
        <v>181</v>
      </c>
      <c r="M14" s="18">
        <v>25</v>
      </c>
      <c r="N14" s="18" t="s">
        <v>199</v>
      </c>
      <c r="O14" s="31"/>
      <c r="P14" s="18"/>
      <c r="Q14" s="26">
        <v>15</v>
      </c>
      <c r="R14" s="31">
        <v>39981</v>
      </c>
      <c r="S14" s="18" t="s">
        <v>38</v>
      </c>
      <c r="T14" s="95">
        <v>17.21</v>
      </c>
      <c r="U14" s="18" t="s">
        <v>181</v>
      </c>
      <c r="V14" s="18"/>
    </row>
    <row r="15" spans="1:22" ht="15.75" x14ac:dyDescent="0.25">
      <c r="A15" s="18"/>
      <c r="B15" s="18"/>
      <c r="C15" s="16"/>
      <c r="D15" s="18"/>
      <c r="E15" s="18"/>
      <c r="F15" s="18"/>
      <c r="G15" s="106"/>
      <c r="H15" s="31"/>
      <c r="I15" s="21">
        <v>154</v>
      </c>
      <c r="J15" s="16" t="s">
        <v>142</v>
      </c>
      <c r="K15" s="107">
        <v>60</v>
      </c>
      <c r="L15" s="18" t="s">
        <v>112</v>
      </c>
      <c r="M15" s="18">
        <v>23</v>
      </c>
      <c r="N15" s="18" t="s">
        <v>199</v>
      </c>
      <c r="O15" s="16"/>
      <c r="P15" s="18"/>
      <c r="Q15" s="26">
        <v>14</v>
      </c>
      <c r="R15" s="31">
        <v>40413</v>
      </c>
      <c r="S15" s="18" t="s">
        <v>38</v>
      </c>
      <c r="T15" s="95">
        <v>17.21</v>
      </c>
      <c r="U15" s="18" t="s">
        <v>181</v>
      </c>
      <c r="V15" s="18"/>
    </row>
    <row r="16" spans="1:22" ht="15.75" x14ac:dyDescent="0.25">
      <c r="A16" s="18"/>
      <c r="B16" s="18"/>
      <c r="C16" s="16"/>
      <c r="D16" s="18"/>
      <c r="E16" s="18"/>
      <c r="F16" s="18"/>
      <c r="G16" s="106"/>
      <c r="H16" s="31"/>
      <c r="I16" s="21">
        <v>141</v>
      </c>
      <c r="J16" s="16" t="s">
        <v>142</v>
      </c>
      <c r="K16" s="107">
        <v>60</v>
      </c>
      <c r="L16" s="18" t="s">
        <v>180</v>
      </c>
      <c r="M16" s="18">
        <v>23</v>
      </c>
      <c r="N16" s="18" t="s">
        <v>199</v>
      </c>
      <c r="O16" s="16"/>
      <c r="P16" s="18"/>
      <c r="Q16" s="26">
        <v>14</v>
      </c>
      <c r="R16" s="31">
        <v>40544</v>
      </c>
      <c r="S16" s="18" t="s">
        <v>38</v>
      </c>
      <c r="T16" s="95">
        <v>17.21</v>
      </c>
      <c r="U16" s="18" t="s">
        <v>181</v>
      </c>
      <c r="V16" s="18"/>
    </row>
    <row r="17" spans="1:22" ht="15.75" x14ac:dyDescent="0.25">
      <c r="A17" s="18"/>
      <c r="B17" s="18"/>
      <c r="C17" s="16"/>
      <c r="D17" s="18"/>
      <c r="E17" s="18"/>
      <c r="F17" s="18"/>
      <c r="G17" s="106"/>
      <c r="H17" s="31"/>
      <c r="I17" s="21">
        <v>173.33</v>
      </c>
      <c r="J17" s="16" t="s">
        <v>142</v>
      </c>
      <c r="K17" s="107">
        <v>60</v>
      </c>
      <c r="L17" s="18" t="s">
        <v>112</v>
      </c>
      <c r="M17" s="18">
        <v>25</v>
      </c>
      <c r="N17" s="18" t="s">
        <v>199</v>
      </c>
      <c r="O17" s="16"/>
      <c r="P17" s="18"/>
      <c r="Q17" s="26">
        <v>10</v>
      </c>
      <c r="R17" s="31">
        <v>41715</v>
      </c>
      <c r="S17" s="18" t="s">
        <v>38</v>
      </c>
      <c r="T17" s="95">
        <v>17.21</v>
      </c>
      <c r="U17" s="18" t="s">
        <v>181</v>
      </c>
      <c r="V17" s="18"/>
    </row>
    <row r="18" spans="1:22" ht="15.75" x14ac:dyDescent="0.25">
      <c r="A18" s="18"/>
      <c r="B18" s="18"/>
      <c r="C18" s="16"/>
      <c r="D18" s="18"/>
      <c r="E18" s="18"/>
      <c r="F18" s="18"/>
      <c r="G18" s="106"/>
      <c r="H18" s="31"/>
      <c r="I18" s="21">
        <v>133</v>
      </c>
      <c r="J18" s="16" t="s">
        <v>142</v>
      </c>
      <c r="K18" s="107">
        <v>60</v>
      </c>
      <c r="L18" s="18" t="s">
        <v>180</v>
      </c>
      <c r="M18" s="18">
        <v>23</v>
      </c>
      <c r="N18" s="18" t="s">
        <v>199</v>
      </c>
      <c r="O18" s="16"/>
      <c r="P18" s="18"/>
      <c r="Q18" s="26">
        <v>9</v>
      </c>
      <c r="R18" s="31">
        <v>42370</v>
      </c>
      <c r="S18" s="18" t="s">
        <v>38</v>
      </c>
      <c r="T18" s="95">
        <v>17.21</v>
      </c>
      <c r="U18" s="18" t="s">
        <v>181</v>
      </c>
      <c r="V18" s="18"/>
    </row>
    <row r="19" spans="1:22" ht="15.75" x14ac:dyDescent="0.25">
      <c r="A19" s="18"/>
      <c r="B19" s="18"/>
      <c r="C19" s="16"/>
      <c r="D19" s="18"/>
      <c r="E19" s="18"/>
      <c r="F19" s="18"/>
      <c r="G19" s="106"/>
      <c r="H19" s="31"/>
      <c r="I19" s="21">
        <v>154</v>
      </c>
      <c r="J19" s="16" t="s">
        <v>142</v>
      </c>
      <c r="K19" s="107">
        <v>60</v>
      </c>
      <c r="L19" s="18" t="s">
        <v>200</v>
      </c>
      <c r="M19" s="18">
        <v>23</v>
      </c>
      <c r="N19" s="18" t="s">
        <v>199</v>
      </c>
      <c r="O19" s="16"/>
      <c r="P19" s="18"/>
      <c r="Q19" s="26">
        <v>7</v>
      </c>
      <c r="R19" s="31">
        <v>42948</v>
      </c>
      <c r="S19" s="18" t="s">
        <v>38</v>
      </c>
      <c r="T19" s="95">
        <v>16.579999999999998</v>
      </c>
      <c r="U19" s="18" t="s">
        <v>181</v>
      </c>
      <c r="V19" s="18"/>
    </row>
    <row r="20" spans="1:22" ht="15.75" x14ac:dyDescent="0.25">
      <c r="A20" s="18"/>
      <c r="B20" s="18"/>
      <c r="C20" s="16"/>
      <c r="D20" s="18"/>
      <c r="E20" s="18"/>
      <c r="F20" s="18"/>
      <c r="G20" s="106"/>
      <c r="H20" s="31"/>
      <c r="I20" s="21">
        <v>173.33</v>
      </c>
      <c r="J20" s="16" t="s">
        <v>142</v>
      </c>
      <c r="K20" s="107">
        <v>40</v>
      </c>
      <c r="L20" s="18" t="s">
        <v>181</v>
      </c>
      <c r="M20" s="18">
        <v>23</v>
      </c>
      <c r="N20" s="18" t="s">
        <v>199</v>
      </c>
      <c r="O20" s="16"/>
      <c r="P20" s="18"/>
      <c r="Q20" s="26">
        <v>7</v>
      </c>
      <c r="R20" s="31">
        <v>43066</v>
      </c>
      <c r="S20" s="18" t="s">
        <v>38</v>
      </c>
      <c r="T20" s="95">
        <v>17.21</v>
      </c>
      <c r="U20" s="18" t="s">
        <v>181</v>
      </c>
      <c r="V20" s="18"/>
    </row>
  </sheetData>
  <autoFilter ref="A12:V20"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20">
    <cfRule type="duplicateValues" dxfId="1" priority="56"/>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C29A98A-B5AF-46ED-8EE3-1654E3504B10}"/>
    <dataValidation allowBlank="1" showInputMessage="1" showErrorMessage="1" prompt="Standplaats zijnde het vestigingsadres." sqref="U12:V12" xr:uid="{EFE6DB3A-A6C3-4E9D-847C-A934D106A658}"/>
    <dataValidation allowBlank="1" showInputMessage="1" showErrorMessage="1" prompt="Gemiddeld aantal gewerkte uren (inclusief betaald verlof en ziekte) in de referte periode van 3 kalendermaanden direct voorafgaand aan de publicatiedatum van de aanbesteding." sqref="I12" xr:uid="{1F372E25-BA1D-49AE-9D38-F36F6CF29FF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023457C-10F6-44BF-96E7-AD7EA752E4CE}"/>
    <dataValidation allowBlank="1" showInputMessage="1" showErrorMessage="1" prompt="Aantal vakantiedagen, conform de laatste loonstrook of laatste vakantiekaart." sqref="M12" xr:uid="{BACD03EE-C96D-45A9-AA43-EE2E641EF038}"/>
    <dataValidation allowBlank="1" showInputMessage="1" showErrorMessage="1" prompt="Duur van het dienstverband: Bepaalde tijd of onbepaalde tijd." sqref="N12" xr:uid="{C8921605-5080-480F-8E09-D4152EB72C3C}"/>
    <dataValidation allowBlank="1" showInputMessage="1" showErrorMessage="1" prompt="Eindatum van de arbeidsovereenkomst bij een contract voor bepaalde tijd." sqref="O12" xr:uid="{801E03BB-77D4-497C-B3DC-69781B693DD2}"/>
    <dataValidation allowBlank="1" showInputMessage="1" showErrorMessage="1" prompt="Aantal arbeidsovereenkomsten bij bepaalde tijd." sqref="P12" xr:uid="{CF700E28-FFD2-4B3F-8ED0-F658AC7C9126}"/>
    <dataValidation allowBlank="1" showInputMessage="1" showErrorMessage="1" prompt="Het aantal jaren welke relevant zijn voor het vaststellen van de transitievergoeding." sqref="Q12" xr:uid="{7408043C-8975-4B09-8588-E2F40D9ECA64}"/>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70B0402-1B88-4189-906E-27A09C5736D8}"/>
    <dataValidation allowBlank="1" showInputMessage="1" showErrorMessage="1" prompt="De functie van de werknemer." sqref="S12" xr:uid="{C6C298F0-0CE2-4606-A855-382E8913DFE7}"/>
    <dataValidation allowBlank="1" showInputMessage="1" showErrorMessage="1" prompt="Laatstverdiende bruto uurloon zoals deze van toepassing was op de publicatiedatum van deze aanbesteding conform de laatst verkregen loonstrook." sqref="T12" xr:uid="{94E8DB9D-B6A5-4A20-A36B-FA879F05717E}"/>
    <dataValidation allowBlank="1" showInputMessage="1" showErrorMessage="1" prompt="Voorletters van werknemer." sqref="A12" xr:uid="{0252B3C2-B169-4C9A-966E-577C27AA5724}"/>
    <dataValidation allowBlank="1" showInputMessage="1" showErrorMessage="1" prompt="Achternaam van werknemer." sqref="B12" xr:uid="{62228F18-9075-49D4-8269-40D466334116}"/>
    <dataValidation allowBlank="1" showInputMessage="1" showErrorMessage="1" prompt="Adres van werknemer." sqref="C12" xr:uid="{A5DAEED2-CA25-4182-A3DC-EAC543030DB3}"/>
    <dataValidation allowBlank="1" showInputMessage="1" showErrorMessage="1" prompt="Postcode van werknemer." sqref="D12" xr:uid="{4EA6ADB9-7D6F-4290-86DF-FCBE892DE0F2}"/>
    <dataValidation allowBlank="1" showInputMessage="1" showErrorMessage="1" prompt="Woonplaats van werknemer." sqref="E12" xr:uid="{3060B52A-D4A2-427C-B4B1-5929A84D0B80}"/>
    <dataValidation allowBlank="1" showInputMessage="1" showErrorMessage="1" prompt="Telefoonnummer van werknemer." sqref="F12" xr:uid="{C83D51E3-7E90-497E-BFFC-34BA6D2D0B6A}"/>
    <dataValidation allowBlank="1" showInputMessage="1" showErrorMessage="1" prompt="Emailadres van werknemer." sqref="G12" xr:uid="{65DA4B46-EAFE-48C6-BFCA-EAD38C0193E3}"/>
    <dataValidation allowBlank="1" showInputMessage="1" showErrorMessage="1" prompt="Geboortedatum van werknemer." sqref="H12" xr:uid="{FBDF8718-733D-4379-A41E-67D21D4DA4AA}"/>
    <dataValidation allowBlank="1" showInputMessage="1" showErrorMessage="1" prompt="Werknemers of uitzendkrachten al dan niet vallend onder de werkingssfeer van de cao taxivervoer die ingezet worden op het aanbestede vervoerscontract." sqref="A11:K11" xr:uid="{9C0E0ED5-6CC1-45FC-B104-9ED60EA9171E}"/>
    <dataValidation type="list" allowBlank="1" showInputMessage="1" showErrorMessage="1" sqref="C10:V10" xr:uid="{CC964BCB-F3D5-4661-842B-22CDF253BE51}">
      <formula1>#REF!</formula1>
    </dataValidation>
  </dataValidations>
  <pageMargins left="0.7" right="0.7" top="0.75" bottom="0.75" header="0.3" footer="0.3"/>
  <pageSetup paperSize="9" scale="23"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19EC-32F5-4A36-B312-CA2B251E6F33}">
  <sheetPr>
    <pageSetUpPr fitToPage="1"/>
  </sheetPr>
  <dimension ref="A1:V19"/>
  <sheetViews>
    <sheetView tabSelected="1" view="pageBreakPreview" topLeftCell="I1" zoomScale="80" zoomScaleNormal="70" zoomScaleSheetLayoutView="80" workbookViewId="0">
      <selection activeCell="C28" sqref="C27:C28"/>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customWidth="1"/>
    <col min="19" max="19" width="30.42578125"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201</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219"/>
      <c r="B13" s="219"/>
      <c r="C13" s="219"/>
      <c r="D13" s="219"/>
      <c r="E13" s="219"/>
      <c r="F13" s="220"/>
      <c r="G13" s="219"/>
      <c r="H13" s="221"/>
      <c r="I13" s="222">
        <v>173.33</v>
      </c>
      <c r="J13" s="223" t="s">
        <v>203</v>
      </c>
      <c r="K13" s="223">
        <v>0.15</v>
      </c>
      <c r="L13" s="12"/>
      <c r="M13" s="224">
        <v>25</v>
      </c>
      <c r="N13" s="224" t="s">
        <v>68</v>
      </c>
      <c r="O13" s="225" t="s">
        <v>154</v>
      </c>
      <c r="P13" s="12"/>
      <c r="Q13" s="226">
        <v>19.287671232876711</v>
      </c>
      <c r="R13" s="12"/>
      <c r="S13" s="219" t="s">
        <v>204</v>
      </c>
      <c r="T13" s="39">
        <v>17.21</v>
      </c>
      <c r="U13" s="18" t="s">
        <v>202</v>
      </c>
      <c r="V13" s="12"/>
    </row>
    <row r="14" spans="1:22" x14ac:dyDescent="0.25">
      <c r="A14" s="219"/>
      <c r="B14" s="219"/>
      <c r="C14" s="219"/>
      <c r="D14" s="219"/>
      <c r="E14" s="219"/>
      <c r="F14" s="220"/>
      <c r="G14" s="219"/>
      <c r="H14" s="221"/>
      <c r="I14" s="222">
        <v>138.66999999999999</v>
      </c>
      <c r="J14" s="223" t="s">
        <v>203</v>
      </c>
      <c r="K14" s="223">
        <v>0.15</v>
      </c>
      <c r="L14" s="12"/>
      <c r="M14" s="224">
        <v>25</v>
      </c>
      <c r="N14" s="224" t="s">
        <v>68</v>
      </c>
      <c r="O14" s="225" t="s">
        <v>154</v>
      </c>
      <c r="P14" s="12"/>
      <c r="Q14" s="226">
        <v>19.158904109589042</v>
      </c>
      <c r="R14" s="12"/>
      <c r="S14" s="219" t="s">
        <v>38</v>
      </c>
      <c r="T14" s="39">
        <v>17.21</v>
      </c>
      <c r="U14" s="18" t="s">
        <v>202</v>
      </c>
      <c r="V14" s="12"/>
    </row>
    <row r="15" spans="1:22" x14ac:dyDescent="0.25">
      <c r="A15" s="219"/>
      <c r="B15" s="219"/>
      <c r="C15" s="219"/>
      <c r="D15" s="219"/>
      <c r="E15" s="219"/>
      <c r="F15" s="220"/>
      <c r="G15" s="219"/>
      <c r="H15" s="221"/>
      <c r="I15" s="222">
        <v>104</v>
      </c>
      <c r="J15" s="223" t="s">
        <v>203</v>
      </c>
      <c r="K15" s="223">
        <v>0.15</v>
      </c>
      <c r="L15" s="18"/>
      <c r="M15" s="224">
        <v>25</v>
      </c>
      <c r="N15" s="224" t="s">
        <v>68</v>
      </c>
      <c r="O15" s="225" t="s">
        <v>154</v>
      </c>
      <c r="P15" s="18"/>
      <c r="Q15" s="226">
        <v>10.282191780821918</v>
      </c>
      <c r="R15" s="31"/>
      <c r="S15" s="219" t="s">
        <v>204</v>
      </c>
      <c r="T15" s="116">
        <v>17.21</v>
      </c>
      <c r="U15" s="18" t="s">
        <v>202</v>
      </c>
      <c r="V15" s="18"/>
    </row>
    <row r="16" spans="1:22" x14ac:dyDescent="0.25">
      <c r="A16" s="219"/>
      <c r="B16" s="219"/>
      <c r="C16" s="219"/>
      <c r="D16" s="219"/>
      <c r="E16" s="219"/>
      <c r="F16" s="220"/>
      <c r="G16" s="219"/>
      <c r="H16" s="221"/>
      <c r="I16" s="222">
        <v>138.66999999999999</v>
      </c>
      <c r="J16" s="223" t="s">
        <v>203</v>
      </c>
      <c r="K16" s="223">
        <v>0.15</v>
      </c>
      <c r="L16" s="18"/>
      <c r="M16" s="224">
        <v>25</v>
      </c>
      <c r="N16" s="224" t="s">
        <v>68</v>
      </c>
      <c r="O16" s="225" t="s">
        <v>154</v>
      </c>
      <c r="P16" s="18"/>
      <c r="Q16" s="226">
        <v>9.8712328767123285</v>
      </c>
      <c r="R16" s="31"/>
      <c r="S16" s="219" t="s">
        <v>38</v>
      </c>
      <c r="T16" s="116">
        <v>17.21</v>
      </c>
      <c r="U16" s="18" t="s">
        <v>202</v>
      </c>
      <c r="V16" s="18"/>
    </row>
    <row r="17" spans="1:22" x14ac:dyDescent="0.25">
      <c r="A17" s="219"/>
      <c r="B17" s="219"/>
      <c r="C17" s="219"/>
      <c r="D17" s="219"/>
      <c r="E17" s="219"/>
      <c r="F17" s="220"/>
      <c r="G17" s="219"/>
      <c r="H17" s="221"/>
      <c r="I17" s="222">
        <v>138.66999999999999</v>
      </c>
      <c r="J17" s="223" t="s">
        <v>203</v>
      </c>
      <c r="K17" s="223">
        <v>0.15</v>
      </c>
      <c r="L17" s="12"/>
      <c r="M17" s="224">
        <v>25</v>
      </c>
      <c r="N17" s="224" t="s">
        <v>68</v>
      </c>
      <c r="O17" s="225" t="s">
        <v>154</v>
      </c>
      <c r="P17" s="12"/>
      <c r="Q17" s="226">
        <v>9.868493150684932</v>
      </c>
      <c r="R17" s="12"/>
      <c r="S17" s="219" t="s">
        <v>204</v>
      </c>
      <c r="T17" s="39">
        <v>17.21</v>
      </c>
      <c r="U17" s="18" t="s">
        <v>202</v>
      </c>
      <c r="V17" s="12"/>
    </row>
    <row r="18" spans="1:22" x14ac:dyDescent="0.25">
      <c r="A18" s="219"/>
      <c r="B18" s="219"/>
      <c r="C18" s="219"/>
      <c r="D18" s="219"/>
      <c r="E18" s="219"/>
      <c r="F18" s="220"/>
      <c r="G18" s="219"/>
      <c r="H18" s="221"/>
      <c r="I18" s="222">
        <v>138.66999999999999</v>
      </c>
      <c r="J18" s="223" t="s">
        <v>203</v>
      </c>
      <c r="K18" s="223">
        <v>0.15</v>
      </c>
      <c r="L18" s="12"/>
      <c r="M18" s="224">
        <v>25</v>
      </c>
      <c r="N18" s="224" t="s">
        <v>68</v>
      </c>
      <c r="O18" s="225" t="s">
        <v>154</v>
      </c>
      <c r="P18" s="12"/>
      <c r="Q18" s="226">
        <v>9.8657534246575338</v>
      </c>
      <c r="R18" s="12"/>
      <c r="S18" s="219" t="s">
        <v>38</v>
      </c>
      <c r="T18" s="39">
        <v>17.21</v>
      </c>
      <c r="U18" s="18" t="s">
        <v>202</v>
      </c>
      <c r="V18" s="12"/>
    </row>
    <row r="19" spans="1:22" x14ac:dyDescent="0.25">
      <c r="A19" s="219"/>
      <c r="B19" s="219"/>
      <c r="C19" s="219"/>
      <c r="D19" s="219"/>
      <c r="E19" s="219"/>
      <c r="F19" s="220"/>
      <c r="G19" s="219"/>
      <c r="H19" s="221"/>
      <c r="I19" s="222">
        <v>138.66999999999999</v>
      </c>
      <c r="J19" s="223" t="s">
        <v>203</v>
      </c>
      <c r="K19" s="223">
        <v>0.15</v>
      </c>
      <c r="L19" s="18"/>
      <c r="M19" s="224">
        <v>25</v>
      </c>
      <c r="N19" s="224" t="s">
        <v>68</v>
      </c>
      <c r="O19" s="225" t="s">
        <v>154</v>
      </c>
      <c r="P19" s="18"/>
      <c r="Q19" s="226">
        <v>7.0328767123287674</v>
      </c>
      <c r="R19" s="31"/>
      <c r="S19" s="219" t="s">
        <v>38</v>
      </c>
      <c r="T19" s="116">
        <v>17.21</v>
      </c>
      <c r="U19" s="18" t="s">
        <v>202</v>
      </c>
      <c r="V19" s="18"/>
    </row>
  </sheetData>
  <autoFilter ref="A12:V19" xr:uid="{496FCD4A-2103-4D41-B7AE-B7CC81C57767}"/>
  <sortState xmlns:xlrd2="http://schemas.microsoft.com/office/spreadsheetml/2017/richdata2" ref="A13:V19">
    <sortCondition descending="1" ref="Q13:Q19"/>
    <sortCondition ref="H13:H19"/>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9">
    <cfRule type="duplicateValues" dxfId="0" priority="57"/>
  </conditionalFormatting>
  <dataValidations xWindow="1017" yWindow="533" count="22">
    <dataValidation type="list" allowBlank="1" showInputMessage="1" showErrorMessage="1" sqref="C10:V10" xr:uid="{DC029CA8-0A25-426C-A6E7-AC58314D0BCE}">
      <formula1>#REF!</formula1>
    </dataValidation>
    <dataValidation allowBlank="1" showInputMessage="1" showErrorMessage="1" prompt="Werknemers of uitzendkrachten al dan niet vallend onder de werkingssfeer van de cao taxivervoer die ingezet worden op het aanbestede vervoerscontract." sqref="A11:K11" xr:uid="{87F381E6-80E3-497B-B34C-857CDDC0B2B8}"/>
    <dataValidation allowBlank="1" showInputMessage="1" showErrorMessage="1" prompt="Geboortedatum van werknemer." sqref="H12" xr:uid="{0208CA65-5038-4119-B0AC-A1F1BEE8F7F5}"/>
    <dataValidation allowBlank="1" showInputMessage="1" showErrorMessage="1" prompt="Emailadres van werknemer." sqref="G12" xr:uid="{807931BA-1F97-4AB0-AEA9-23270CA3AD6C}"/>
    <dataValidation allowBlank="1" showInputMessage="1" showErrorMessage="1" prompt="Telefoonnummer van werknemer." sqref="F12" xr:uid="{1BBE166D-F66D-4200-AE7C-0DBF3E52CDF7}"/>
    <dataValidation allowBlank="1" showInputMessage="1" showErrorMessage="1" prompt="Woonplaats van werknemer." sqref="E12" xr:uid="{1C6AD35A-24C6-46A2-89BC-D7E6B43855E5}"/>
    <dataValidation allowBlank="1" showInputMessage="1" showErrorMessage="1" prompt="Postcode van werknemer." sqref="D12" xr:uid="{5028025F-C757-4721-BD9B-DE6DF16C8BAF}"/>
    <dataValidation allowBlank="1" showInputMessage="1" showErrorMessage="1" prompt="Adres van werknemer." sqref="C12" xr:uid="{CF65E615-CB0D-4C2B-A48F-D5AD8362FE05}"/>
    <dataValidation allowBlank="1" showInputMessage="1" showErrorMessage="1" prompt="Achternaam van werknemer." sqref="B12" xr:uid="{51CC6123-786D-4C82-B9FE-82C512D78814}"/>
    <dataValidation allowBlank="1" showInputMessage="1" showErrorMessage="1" prompt="Voorletters van werknemer." sqref="A12" xr:uid="{AD2A2DA9-81EC-499C-A985-80113BA558B9}"/>
    <dataValidation allowBlank="1" showInputMessage="1" showErrorMessage="1" prompt="Laatstverdiende bruto uurloon zoals deze van toepassing was op de publicatiedatum van deze aanbesteding conform de laatst verkregen loonstrook." sqref="T12" xr:uid="{D25D47E5-E20E-4C1C-A07E-51C3CA6D7546}"/>
    <dataValidation allowBlank="1" showInputMessage="1" showErrorMessage="1" prompt="De functie van de werknemer." sqref="S12" xr:uid="{4FCC205F-DE37-48F1-8A51-F797B4CF78D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6E328983-9017-4C43-BC66-179512A51764}"/>
    <dataValidation allowBlank="1" showInputMessage="1" showErrorMessage="1" prompt="Het aantal jaren welke relevant zijn voor het vaststellen van de transitievergoeding." sqref="Q12" xr:uid="{1D0D3965-163B-45FA-BE98-490A5617FF9E}"/>
    <dataValidation allowBlank="1" showInputMessage="1" showErrorMessage="1" prompt="Aantal arbeidsovereenkomsten bij bepaalde tijd." sqref="P12" xr:uid="{CBE267ED-F7DC-4341-90C4-0CA92F2A6012}"/>
    <dataValidation allowBlank="1" showInputMessage="1" showErrorMessage="1" prompt="Eindatum van de arbeidsovereenkomst bij een contract voor bepaalde tijd." sqref="O12" xr:uid="{7C0D5FE8-16B0-4F0F-8190-31408BE0491F}"/>
    <dataValidation allowBlank="1" showInputMessage="1" showErrorMessage="1" prompt="Duur van het dienstverband: Bepaalde tijd of onbepaalde tijd." sqref="N12" xr:uid="{8C81A408-A83B-4384-80C0-AD5BEC7219D4}"/>
    <dataValidation allowBlank="1" showInputMessage="1" showErrorMessage="1" prompt="Aantal vakantiedagen, conform de laatste loonstrook of laatste vakantiekaart." sqref="M12" xr:uid="{52C4E133-9B79-467B-8608-F941ABD80C54}"/>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70D4D75-FD7F-41E9-A7FF-CDB9AE480171}"/>
    <dataValidation allowBlank="1" showInputMessage="1" showErrorMessage="1" prompt="Gemiddeld aantal gewerkte uren (inclusief betaald verlof en ziekte) in de referte periode van 3 kalendermaanden direct voorafgaand aan de publicatiedatum van de aanbesteding." sqref="I12" xr:uid="{E0F810DE-5106-4F20-B444-E60DB6C1F42A}"/>
    <dataValidation allowBlank="1" showInputMessage="1" showErrorMessage="1" prompt="Standplaats zijnde het vestigingsadres." sqref="U12:V12" xr:uid="{0747228C-D44C-487E-A32A-6E97F502C1B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639AA9FD-3104-4163-A07E-D750163DEF8C}"/>
  </dataValidations>
  <pageMargins left="0.7" right="0.7" top="0.75" bottom="0.75" header="0.3" footer="0.3"/>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8B86-2BC1-4122-8401-1527D7791835}">
  <sheetPr>
    <pageSetUpPr fitToPage="1"/>
  </sheetPr>
  <dimension ref="A1:V16"/>
  <sheetViews>
    <sheetView view="pageBreakPreview" topLeftCell="I1" zoomScale="80" zoomScaleNormal="70" zoomScaleSheetLayoutView="80" workbookViewId="0">
      <selection activeCell="U29" sqref="U29"/>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67</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v>75245248</v>
      </c>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23"/>
      <c r="B13" s="12"/>
      <c r="C13" s="23"/>
      <c r="D13" s="23"/>
      <c r="E13" s="23"/>
      <c r="F13" s="24"/>
      <c r="G13" s="23"/>
      <c r="H13" s="25"/>
      <c r="I13" s="21">
        <v>173.33</v>
      </c>
      <c r="J13" s="16" t="s">
        <v>26</v>
      </c>
      <c r="K13" s="17">
        <v>0.26</v>
      </c>
      <c r="L13" s="26" t="s">
        <v>56</v>
      </c>
      <c r="M13" s="18">
        <v>27</v>
      </c>
      <c r="N13" s="18" t="s">
        <v>68</v>
      </c>
      <c r="O13" s="16"/>
      <c r="P13" s="18"/>
      <c r="Q13" s="23" t="s">
        <v>63</v>
      </c>
      <c r="R13" s="25">
        <v>35712</v>
      </c>
      <c r="S13" s="18" t="s">
        <v>40</v>
      </c>
      <c r="T13" s="27">
        <v>17.211807692307691</v>
      </c>
      <c r="U13" s="18" t="s">
        <v>58</v>
      </c>
      <c r="V13" s="18" t="s">
        <v>39</v>
      </c>
    </row>
    <row r="14" spans="1:22" ht="15.75" x14ac:dyDescent="0.25">
      <c r="A14" s="23"/>
      <c r="B14" s="12"/>
      <c r="C14" s="23"/>
      <c r="D14" s="23"/>
      <c r="E14" s="23"/>
      <c r="F14" s="24"/>
      <c r="G14" s="23"/>
      <c r="H14" s="25"/>
      <c r="I14" s="21">
        <v>173.33</v>
      </c>
      <c r="J14" s="16" t="s">
        <v>26</v>
      </c>
      <c r="K14" s="17">
        <v>0.45</v>
      </c>
      <c r="L14" s="26" t="s">
        <v>56</v>
      </c>
      <c r="M14" s="18">
        <v>26</v>
      </c>
      <c r="N14" s="18" t="s">
        <v>68</v>
      </c>
      <c r="O14" s="16"/>
      <c r="P14" s="18"/>
      <c r="Q14" s="23" t="s">
        <v>66</v>
      </c>
      <c r="R14" s="25">
        <v>36381</v>
      </c>
      <c r="S14" s="18" t="s">
        <v>40</v>
      </c>
      <c r="T14" s="27">
        <v>17.211807692307691</v>
      </c>
      <c r="U14" s="18" t="s">
        <v>58</v>
      </c>
      <c r="V14" s="18" t="s">
        <v>39</v>
      </c>
    </row>
    <row r="15" spans="1:22" ht="15.75" x14ac:dyDescent="0.25">
      <c r="A15" s="23"/>
      <c r="B15" s="12"/>
      <c r="C15" s="23"/>
      <c r="D15" s="23"/>
      <c r="E15" s="23"/>
      <c r="F15" s="24"/>
      <c r="G15" s="23"/>
      <c r="H15" s="25"/>
      <c r="I15" s="21">
        <v>173.33</v>
      </c>
      <c r="J15" s="16" t="s">
        <v>26</v>
      </c>
      <c r="K15" s="17">
        <v>0.4</v>
      </c>
      <c r="L15" s="26" t="s">
        <v>56</v>
      </c>
      <c r="M15" s="18">
        <v>26</v>
      </c>
      <c r="N15" s="18" t="s">
        <v>68</v>
      </c>
      <c r="O15" s="16"/>
      <c r="P15" s="18"/>
      <c r="Q15" s="25" t="s">
        <v>65</v>
      </c>
      <c r="R15" s="25">
        <v>36682</v>
      </c>
      <c r="S15" s="18" t="s">
        <v>40</v>
      </c>
      <c r="T15" s="27">
        <v>17.211807692307691</v>
      </c>
      <c r="U15" s="18" t="s">
        <v>58</v>
      </c>
      <c r="V15" s="18" t="s">
        <v>39</v>
      </c>
    </row>
    <row r="16" spans="1:22" ht="15.75" x14ac:dyDescent="0.25">
      <c r="A16" s="23"/>
      <c r="B16" s="12"/>
      <c r="C16" s="23"/>
      <c r="D16" s="23"/>
      <c r="E16" s="23"/>
      <c r="F16" s="24"/>
      <c r="G16" s="23"/>
      <c r="H16" s="25"/>
      <c r="I16" s="21">
        <f>1705.23/12</f>
        <v>142.10249999999999</v>
      </c>
      <c r="J16" s="16" t="s">
        <v>26</v>
      </c>
      <c r="K16" s="17">
        <v>0.25</v>
      </c>
      <c r="L16" s="26" t="s">
        <v>56</v>
      </c>
      <c r="M16" s="16">
        <v>25</v>
      </c>
      <c r="N16" s="18" t="s">
        <v>68</v>
      </c>
      <c r="O16" s="16"/>
      <c r="P16" s="16"/>
      <c r="Q16" s="23" t="s">
        <v>62</v>
      </c>
      <c r="R16" s="25">
        <v>37655</v>
      </c>
      <c r="S16" s="18" t="s">
        <v>40</v>
      </c>
      <c r="T16" s="28">
        <v>17.211807692307691</v>
      </c>
      <c r="U16" s="18" t="s">
        <v>58</v>
      </c>
      <c r="V16" s="18" t="s">
        <v>39</v>
      </c>
    </row>
  </sheetData>
  <autoFilter ref="A12:V16" xr:uid="{496FCD4A-2103-4D41-B7AE-B7CC81C57767}"/>
  <sortState xmlns:xlrd2="http://schemas.microsoft.com/office/spreadsheetml/2017/richdata2" ref="A13:V16">
    <sortCondition ref="R13:R16"/>
    <sortCondition ref="H13:H16"/>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6">
    <cfRule type="duplicateValues" dxfId="42" priority="21"/>
  </conditionalFormatting>
  <dataValidations xWindow="1120" yWindow="595" count="24">
    <dataValidation type="custom" allowBlank="1" showInputMessage="1" showErrorMessage="1" prompt="dd-mm-jjjj" sqref="H13:H16" xr:uid="{66F199DF-7999-41D8-874C-5CC7204CADEA}">
      <formula1>AND(ISNUMBER(H13),LEFT(CELL("format",H13),1)="D")</formula1>
    </dataValidation>
    <dataValidation type="custom" allowBlank="1" showInputMessage="1" showErrorMessage="1" prompt="dd - mm - jjjj" sqref="Q15:R15" xr:uid="{20678DBC-E486-482F-8160-717335A57C6E}">
      <formula1>AND(ISNUMBER(Q15),LEFT(CELL("format",Q15),1)="D")</formula1>
    </dataValidation>
    <dataValidation type="list" allowBlank="1" showInputMessage="1" showErrorMessage="1" sqref="C10:V10" xr:uid="{4A0F2229-76E8-49C1-9B8F-A21754C29612}">
      <formula1>#REF!</formula1>
    </dataValidation>
    <dataValidation allowBlank="1" showInputMessage="1" showErrorMessage="1" prompt="Werknemers of uitzendkrachten al dan niet vallend onder de werkingssfeer van de cao taxivervoer die ingezet worden op het aanbestede vervoerscontract." sqref="A11:K11" xr:uid="{6F6E2F14-A564-4996-9519-50BC515ED961}"/>
    <dataValidation allowBlank="1" showInputMessage="1" showErrorMessage="1" prompt="Geboortedatum van werknemer." sqref="H12" xr:uid="{1E932AF7-9A96-4CD4-AF17-6DA4A10C53AC}"/>
    <dataValidation allowBlank="1" showInputMessage="1" showErrorMessage="1" prompt="Emailadres van werknemer." sqref="G12" xr:uid="{A5A73C20-9B41-4EC6-BA88-897B9DB1F9DE}"/>
    <dataValidation allowBlank="1" showInputMessage="1" showErrorMessage="1" prompt="Telefoonnummer van werknemer." sqref="F12" xr:uid="{6074BFD7-2AE4-4295-957A-864DDA66B4D9}"/>
    <dataValidation allowBlank="1" showInputMessage="1" showErrorMessage="1" prompt="Woonplaats van werknemer." sqref="E12" xr:uid="{3EB67CC7-3DAF-4CB7-BB61-A8D6661AD0B4}"/>
    <dataValidation allowBlank="1" showInputMessage="1" showErrorMessage="1" prompt="Postcode van werknemer." sqref="D12" xr:uid="{D66C0AD8-842D-42BE-AA7E-49D53BABF875}"/>
    <dataValidation allowBlank="1" showInputMessage="1" showErrorMessage="1" prompt="Adres van werknemer." sqref="C12" xr:uid="{8DB200CC-8BE5-440D-BEF5-A9952BD7B44C}"/>
    <dataValidation allowBlank="1" showInputMessage="1" showErrorMessage="1" prompt="Achternaam van werknemer." sqref="B12" xr:uid="{45B00C91-A173-4D5F-AB46-803A58405174}"/>
    <dataValidation allowBlank="1" showInputMessage="1" showErrorMessage="1" prompt="Voorletters van werknemer." sqref="A12" xr:uid="{A61EA5FD-143A-463E-965E-AC513D27258B}"/>
    <dataValidation allowBlank="1" showInputMessage="1" showErrorMessage="1" prompt="Laatstverdiende bruto uurloon zoals deze van toepassing was op de publicatiedatum van deze aanbesteding conform de laatst verkregen loonstrook." sqref="T12" xr:uid="{F5320579-813E-4739-BD89-9B3EE87D5D75}"/>
    <dataValidation allowBlank="1" showInputMessage="1" showErrorMessage="1" prompt="De functie van de werknemer." sqref="S12" xr:uid="{19CF1428-6DC4-400F-B1FE-4C7065BDCB3B}"/>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A9E1B5C-3DEB-495E-8617-B719453E97F4}"/>
    <dataValidation allowBlank="1" showInputMessage="1" showErrorMessage="1" prompt="Het aantal jaren welke relevant zijn voor het vaststellen van de transitievergoeding." sqref="Q12" xr:uid="{C254AAA9-380C-4488-A98E-B2549876E4F2}"/>
    <dataValidation allowBlank="1" showInputMessage="1" showErrorMessage="1" prompt="Aantal arbeidsovereenkomsten bij bepaalde tijd." sqref="P12" xr:uid="{CA0262BD-3395-42B2-8DF0-F47C3CA5B730}"/>
    <dataValidation allowBlank="1" showInputMessage="1" showErrorMessage="1" prompt="Eindatum van de arbeidsovereenkomst bij een contract voor bepaalde tijd." sqref="O12" xr:uid="{3BE2EE2D-BC21-41B8-9198-DF81E3E8F3A0}"/>
    <dataValidation allowBlank="1" showInputMessage="1" showErrorMessage="1" prompt="Duur van het dienstverband: Bepaalde tijd of onbepaalde tijd." sqref="N12" xr:uid="{880ACFF4-6996-44C4-A52F-F1353016E8F5}"/>
    <dataValidation allowBlank="1" showInputMessage="1" showErrorMessage="1" prompt="Aantal vakantiedagen, conform de laatste loonstrook of laatste vakantiekaart." sqref="M12" xr:uid="{4947E458-D396-4C72-88A9-6665E2AD24C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ADD4D8F-D9F6-4C6E-B0A1-7B9AC9496CA8}"/>
    <dataValidation allowBlank="1" showInputMessage="1" showErrorMessage="1" prompt="Gemiddeld aantal gewerkte uren (inclusief betaald verlof en ziekte) in de referte periode van 3 kalendermaanden direct voorafgaand aan de publicatiedatum van de aanbesteding." sqref="I12" xr:uid="{9F6324E6-28A1-4EBB-8E6A-5A923BDBFFEE}"/>
    <dataValidation allowBlank="1" showInputMessage="1" showErrorMessage="1" prompt="Standplaats zijnde het vestigingsadres." sqref="U12:V12" xr:uid="{21D770C8-6CFE-4F5C-AF11-22A43F482BFC}"/>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27326094-9706-47F3-8A5B-63E82F8BCFA2}"/>
  </dataValidations>
  <pageMargins left="0.7" right="0.7" top="0.75" bottom="0.75" header="0.3" footer="0.3"/>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817E-1750-4447-9126-577B894E3EAD}">
  <sheetPr>
    <pageSetUpPr fitToPage="1"/>
  </sheetPr>
  <dimension ref="A1:V17"/>
  <sheetViews>
    <sheetView view="pageBreakPreview" zoomScale="80" zoomScaleNormal="70" zoomScaleSheetLayoutView="80" workbookViewId="0">
      <selection activeCell="AJ24" sqref="AJ24"/>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73</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35"/>
      <c r="B13" s="35"/>
      <c r="C13" s="35"/>
      <c r="D13" s="35"/>
      <c r="E13" s="16"/>
      <c r="F13" s="35"/>
      <c r="G13" s="35"/>
      <c r="H13" s="36"/>
      <c r="I13" s="35">
        <v>32</v>
      </c>
      <c r="J13" s="16" t="s">
        <v>72</v>
      </c>
      <c r="K13" s="49">
        <v>0.3</v>
      </c>
      <c r="L13" s="35"/>
      <c r="M13" s="16">
        <v>23</v>
      </c>
      <c r="N13" s="16" t="s">
        <v>68</v>
      </c>
      <c r="O13" s="35"/>
      <c r="P13" s="16"/>
      <c r="Q13" s="37">
        <v>8</v>
      </c>
      <c r="R13" s="50" t="s">
        <v>70</v>
      </c>
      <c r="S13" s="35" t="s">
        <v>40</v>
      </c>
      <c r="T13" s="20">
        <v>17.21</v>
      </c>
      <c r="U13" s="16" t="s">
        <v>69</v>
      </c>
      <c r="V13" s="35"/>
    </row>
    <row r="14" spans="1:22" ht="15.75" x14ac:dyDescent="0.25">
      <c r="A14" s="35"/>
      <c r="B14" s="35"/>
      <c r="C14" s="35"/>
      <c r="D14" s="35"/>
      <c r="E14" s="16"/>
      <c r="F14" s="35"/>
      <c r="G14" s="35"/>
      <c r="H14" s="36"/>
      <c r="I14" s="35">
        <v>10</v>
      </c>
      <c r="J14" s="16" t="s">
        <v>72</v>
      </c>
      <c r="K14" s="49">
        <v>0.3</v>
      </c>
      <c r="L14" s="35"/>
      <c r="M14" s="16">
        <v>23</v>
      </c>
      <c r="N14" s="16" t="s">
        <v>68</v>
      </c>
      <c r="O14" s="35"/>
      <c r="P14" s="16"/>
      <c r="Q14" s="37">
        <v>2</v>
      </c>
      <c r="R14" s="37">
        <v>2</v>
      </c>
      <c r="S14" s="35" t="s">
        <v>40</v>
      </c>
      <c r="T14" s="20">
        <v>15.63</v>
      </c>
      <c r="U14" s="16" t="s">
        <v>69</v>
      </c>
      <c r="V14" s="35"/>
    </row>
    <row r="15" spans="1:22" ht="15.75" x14ac:dyDescent="0.25">
      <c r="A15" s="35"/>
      <c r="B15" s="35"/>
      <c r="C15" s="35"/>
      <c r="D15" s="35"/>
      <c r="E15" s="16"/>
      <c r="F15" s="35"/>
      <c r="G15" s="35"/>
      <c r="H15" s="36"/>
      <c r="I15" s="35">
        <v>20</v>
      </c>
      <c r="J15" s="16" t="s">
        <v>72</v>
      </c>
      <c r="K15" s="49">
        <v>0.3</v>
      </c>
      <c r="L15" s="35"/>
      <c r="M15" s="16">
        <v>23</v>
      </c>
      <c r="N15" s="16" t="s">
        <v>68</v>
      </c>
      <c r="O15" s="35"/>
      <c r="P15" s="16"/>
      <c r="Q15" s="37">
        <v>1</v>
      </c>
      <c r="R15" s="37">
        <v>6</v>
      </c>
      <c r="S15" s="35" t="s">
        <v>40</v>
      </c>
      <c r="T15" s="20">
        <v>16.260000000000002</v>
      </c>
      <c r="U15" s="16" t="s">
        <v>69</v>
      </c>
      <c r="V15" s="35"/>
    </row>
    <row r="16" spans="1:22" ht="15.75" x14ac:dyDescent="0.25">
      <c r="A16" s="35"/>
      <c r="B16" s="35"/>
      <c r="C16" s="35"/>
      <c r="D16" s="35"/>
      <c r="E16" s="16"/>
      <c r="F16" s="35"/>
      <c r="G16" s="35"/>
      <c r="H16" s="36"/>
      <c r="I16" s="35">
        <v>26</v>
      </c>
      <c r="J16" s="16" t="s">
        <v>72</v>
      </c>
      <c r="K16" s="49">
        <v>0.15</v>
      </c>
      <c r="L16" s="35"/>
      <c r="M16" s="16">
        <v>23</v>
      </c>
      <c r="N16" s="16" t="s">
        <v>68</v>
      </c>
      <c r="O16" s="35"/>
      <c r="P16" s="16"/>
      <c r="Q16" s="37">
        <v>18</v>
      </c>
      <c r="R16" s="50" t="s">
        <v>70</v>
      </c>
      <c r="S16" s="35" t="s">
        <v>40</v>
      </c>
      <c r="T16" s="20">
        <v>17.21</v>
      </c>
      <c r="U16" s="16" t="s">
        <v>69</v>
      </c>
      <c r="V16" s="35"/>
    </row>
    <row r="17" spans="1:22" ht="15.75" x14ac:dyDescent="0.25">
      <c r="A17" s="16"/>
      <c r="B17" s="16"/>
      <c r="C17" s="16"/>
      <c r="D17" s="16"/>
      <c r="E17" s="16"/>
      <c r="F17" s="16"/>
      <c r="G17" s="16"/>
      <c r="H17" s="32"/>
      <c r="I17" s="16">
        <v>40</v>
      </c>
      <c r="J17" s="16" t="s">
        <v>72</v>
      </c>
      <c r="K17" s="49">
        <v>0.1</v>
      </c>
      <c r="L17" s="16"/>
      <c r="M17" s="16">
        <v>23</v>
      </c>
      <c r="N17" s="16" t="s">
        <v>68</v>
      </c>
      <c r="O17" s="16"/>
      <c r="P17" s="16"/>
      <c r="Q17" s="33">
        <v>18</v>
      </c>
      <c r="R17" s="50" t="s">
        <v>70</v>
      </c>
      <c r="S17" s="16" t="s">
        <v>40</v>
      </c>
      <c r="T17" s="20">
        <v>17.21</v>
      </c>
      <c r="U17" s="16" t="s">
        <v>69</v>
      </c>
      <c r="V17" s="16"/>
    </row>
  </sheetData>
  <autoFilter ref="A12:V17" xr:uid="{496FCD4A-2103-4D41-B7AE-B7CC81C57767}"/>
  <sortState xmlns:xlrd2="http://schemas.microsoft.com/office/spreadsheetml/2017/richdata2" ref="A13:V17">
    <sortCondition descending="1" ref="Q13:Q17"/>
    <sortCondition ref="H13:H17"/>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18" type="noConversion"/>
  <conditionalFormatting sqref="B13:B17">
    <cfRule type="duplicateValues" dxfId="41" priority="22"/>
  </conditionalFormatting>
  <dataValidations xWindow="1122" yWindow="499" count="24">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1ED6D9C-C5E0-411C-B7B6-3C494A9FF2C5}"/>
    <dataValidation allowBlank="1" showInputMessage="1" showErrorMessage="1" prompt="Standplaats zijnde het vestigingsadres." sqref="U12:V12" xr:uid="{E905638E-6FBD-477F-B9DC-28C89F2EAAD1}"/>
    <dataValidation allowBlank="1" showInputMessage="1" showErrorMessage="1" prompt="Gemiddeld aantal gewerkte uren (inclusief betaald verlof en ziekte) in de referte periode van 3 kalendermaanden direct voorafgaand aan de publicatiedatum van de aanbesteding." sqref="I12" xr:uid="{A435A6CC-F057-457A-9C95-B8619EFE9DA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097CF20-9774-42F9-B6AA-E9843D75C14E}"/>
    <dataValidation allowBlank="1" showInputMessage="1" showErrorMessage="1" prompt="Aantal vakantiedagen, conform de laatste loonstrook of laatste vakantiekaart." sqref="M12" xr:uid="{7880D7DC-F07B-4395-B671-A34C50381CF3}"/>
    <dataValidation allowBlank="1" showInputMessage="1" showErrorMessage="1" prompt="Duur van het dienstverband: Bepaalde tijd of onbepaalde tijd." sqref="N12" xr:uid="{79995648-CEDA-4A98-951E-DB4478DAB3D0}"/>
    <dataValidation allowBlank="1" showInputMessage="1" showErrorMessage="1" prompt="Eindatum van de arbeidsovereenkomst bij een contract voor bepaalde tijd." sqref="O12" xr:uid="{E5DDD2E4-1038-4ABF-A282-0D2F72F61AA1}"/>
    <dataValidation allowBlank="1" showInputMessage="1" showErrorMessage="1" prompt="Aantal arbeidsovereenkomsten bij bepaalde tijd." sqref="P12" xr:uid="{A6491484-6ED8-4C24-A999-50CF48720DD5}"/>
    <dataValidation allowBlank="1" showInputMessage="1" showErrorMessage="1" prompt="Het aantal jaren welke relevant zijn voor het vaststellen van de transitievergoeding." sqref="Q12" xr:uid="{8CB1E0A8-A76C-4DC2-BD36-2644490FA95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608C347-2AFB-4165-A032-9556F67DE287}"/>
    <dataValidation allowBlank="1" showInputMessage="1" showErrorMessage="1" prompt="De functie van de werknemer." sqref="S12" xr:uid="{6CC1A2D8-1D1E-4B76-B963-FA804195D844}"/>
    <dataValidation allowBlank="1" showInputMessage="1" showErrorMessage="1" prompt="Laatstverdiende bruto uurloon zoals deze van toepassing was op de publicatiedatum van deze aanbesteding conform de laatst verkregen loonstrook." sqref="T12" xr:uid="{203B6559-B42B-40CA-B0FC-8BDCDDE648FF}"/>
    <dataValidation allowBlank="1" showInputMessage="1" showErrorMessage="1" prompt="Voorletters van werknemer." sqref="A12" xr:uid="{24110A09-4BD9-48D4-97BB-BD9D1CF020EF}"/>
    <dataValidation allowBlank="1" showInputMessage="1" showErrorMessage="1" prompt="Achternaam van werknemer." sqref="B12" xr:uid="{DAB9D485-1198-4EE2-AA59-520E9325349A}"/>
    <dataValidation allowBlank="1" showInputMessage="1" showErrorMessage="1" prompt="Adres van werknemer." sqref="C12" xr:uid="{28C5ADF8-5926-45DB-B839-52035AF5408A}"/>
    <dataValidation allowBlank="1" showInputMessage="1" showErrorMessage="1" prompt="Postcode van werknemer." sqref="D12" xr:uid="{055ACE10-8021-4A00-B0C3-5543C2B73E69}"/>
    <dataValidation allowBlank="1" showInputMessage="1" showErrorMessage="1" prompt="Woonplaats van werknemer." sqref="E12" xr:uid="{D7FDFAA1-8A43-4EDF-AA67-BFEC7A446B7F}"/>
    <dataValidation allowBlank="1" showInputMessage="1" showErrorMessage="1" prompt="Telefoonnummer van werknemer." sqref="F12" xr:uid="{E6AF9822-F807-4B4B-88EB-CF979B5E6A6D}"/>
    <dataValidation allowBlank="1" showInputMessage="1" showErrorMessage="1" prompt="Emailadres van werknemer." sqref="G12" xr:uid="{1DF59FEB-B14E-4CF7-A9CC-055C102C41E2}"/>
    <dataValidation allowBlank="1" showInputMessage="1" showErrorMessage="1" prompt="Geboortedatum van werknemer." sqref="H12" xr:uid="{1B160334-C7E2-4CAB-A02B-2B29FD45FD9B}"/>
    <dataValidation allowBlank="1" showInputMessage="1" showErrorMessage="1" prompt="Werknemers of uitzendkrachten al dan niet vallend onder de werkingssfeer van de cao taxivervoer die ingezet worden op het aanbestede vervoerscontract." sqref="A11:K11" xr:uid="{7160A69A-DB88-4357-A5B7-A04A70A194C2}"/>
    <dataValidation type="list" allowBlank="1" showInputMessage="1" showErrorMessage="1" sqref="C10:V10" xr:uid="{DB2FCF31-B0AD-4634-9DBB-C85A03A71F3B}">
      <formula1>#REF!</formula1>
    </dataValidation>
    <dataValidation type="custom" allowBlank="1" showInputMessage="1" showErrorMessage="1" prompt="dd - mm - jjjj" sqref="Q15:R15" xr:uid="{56FEEE7A-053A-418B-A933-B42A99E50C92}">
      <formula1>AND(ISNUMBER(Q15),LEFT(CELL("format",Q15),1)="D")</formula1>
    </dataValidation>
    <dataValidation type="custom" allowBlank="1" showInputMessage="1" showErrorMessage="1" prompt="dd-mm-jjjj" sqref="H13:H17" xr:uid="{E2B2523F-1905-40FE-A580-127A4292798F}">
      <formula1>AND(ISNUMBER(H13),LEFT(CELL("format",H13),1)="D")</formula1>
    </dataValidation>
  </dataValidations>
  <pageMargins left="0.7" right="0.7" top="0.75" bottom="0.75" header="0.3" footer="0.3"/>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824CA-8EBD-4138-A9AA-1702B80E47F2}">
  <sheetPr>
    <pageSetUpPr fitToPage="1"/>
  </sheetPr>
  <dimension ref="A1:V18"/>
  <sheetViews>
    <sheetView view="pageBreakPreview" topLeftCell="I2" zoomScale="80" zoomScaleNormal="70" zoomScaleSheetLayoutView="80" workbookViewId="0">
      <selection activeCell="AJ25" sqref="AJ25"/>
    </sheetView>
  </sheetViews>
  <sheetFormatPr defaultRowHeight="15" x14ac:dyDescent="0.25"/>
  <cols>
    <col min="1" max="1" width="16.28515625" customWidth="1"/>
    <col min="2" max="2" width="43.85546875" customWidth="1"/>
    <col min="3" max="3" width="32.5703125" customWidth="1"/>
    <col min="4" max="4" width="31.7109375" customWidth="1"/>
    <col min="5" max="5" width="18.7109375" customWidth="1"/>
    <col min="6" max="6" width="26.140625" customWidth="1"/>
    <col min="7" max="7" width="55.71093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76</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51"/>
      <c r="B13" s="52"/>
      <c r="C13" s="53"/>
      <c r="D13" s="53"/>
      <c r="E13" s="53"/>
      <c r="F13" s="53"/>
      <c r="G13" s="54"/>
      <c r="H13" s="53"/>
      <c r="I13" s="55">
        <v>42.82</v>
      </c>
      <c r="J13" s="51" t="s">
        <v>25</v>
      </c>
      <c r="K13" s="56">
        <v>0.66300000000000003</v>
      </c>
      <c r="L13" s="51"/>
      <c r="M13" s="51">
        <v>23</v>
      </c>
      <c r="N13" s="53" t="s">
        <v>68</v>
      </c>
      <c r="O13" s="53"/>
      <c r="P13" s="51"/>
      <c r="Q13" s="57">
        <v>43983</v>
      </c>
      <c r="R13" s="52">
        <v>12</v>
      </c>
      <c r="S13" s="53" t="s">
        <v>75</v>
      </c>
      <c r="T13" s="58">
        <v>19.54</v>
      </c>
      <c r="U13" s="51" t="s">
        <v>74</v>
      </c>
      <c r="V13" s="51" t="s">
        <v>42</v>
      </c>
    </row>
    <row r="14" spans="1:22" x14ac:dyDescent="0.25">
      <c r="A14" s="51"/>
      <c r="B14" s="52"/>
      <c r="C14" s="53"/>
      <c r="D14" s="53"/>
      <c r="E14" s="53"/>
      <c r="F14" s="53"/>
      <c r="G14" s="54"/>
      <c r="H14" s="53"/>
      <c r="I14" s="55">
        <v>37.9</v>
      </c>
      <c r="J14" s="51" t="s">
        <v>25</v>
      </c>
      <c r="K14" s="56">
        <v>0.66300000000000003</v>
      </c>
      <c r="L14" s="51"/>
      <c r="M14" s="51">
        <v>23</v>
      </c>
      <c r="N14" s="53" t="s">
        <v>68</v>
      </c>
      <c r="O14" s="53"/>
      <c r="P14" s="51"/>
      <c r="Q14" s="57">
        <v>44562</v>
      </c>
      <c r="R14" s="52">
        <v>5</v>
      </c>
      <c r="S14" s="53" t="s">
        <v>40</v>
      </c>
      <c r="T14" s="58">
        <v>17.21</v>
      </c>
      <c r="U14" s="51" t="s">
        <v>74</v>
      </c>
      <c r="V14" s="51" t="s">
        <v>42</v>
      </c>
    </row>
    <row r="15" spans="1:22" x14ac:dyDescent="0.25">
      <c r="A15" s="51"/>
      <c r="B15" s="52"/>
      <c r="C15" s="53"/>
      <c r="D15" s="53"/>
      <c r="E15" s="53"/>
      <c r="F15" s="53"/>
      <c r="G15" s="54"/>
      <c r="H15" s="53"/>
      <c r="I15" s="55">
        <v>29.03</v>
      </c>
      <c r="J15" s="51" t="s">
        <v>25</v>
      </c>
      <c r="K15" s="56">
        <v>0.33</v>
      </c>
      <c r="L15" s="51"/>
      <c r="M15" s="51">
        <v>23</v>
      </c>
      <c r="N15" s="53" t="s">
        <v>68</v>
      </c>
      <c r="O15" s="53"/>
      <c r="P15" s="51"/>
      <c r="Q15" s="57">
        <v>43983</v>
      </c>
      <c r="R15" s="52">
        <v>5</v>
      </c>
      <c r="S15" s="53" t="s">
        <v>40</v>
      </c>
      <c r="T15" s="58">
        <v>17.21</v>
      </c>
      <c r="U15" s="51" t="s">
        <v>74</v>
      </c>
      <c r="V15" s="51" t="s">
        <v>42</v>
      </c>
    </row>
    <row r="16" spans="1:22" x14ac:dyDescent="0.25">
      <c r="A16" s="51"/>
      <c r="B16" s="52"/>
      <c r="C16" s="53"/>
      <c r="D16" s="53"/>
      <c r="E16" s="53"/>
      <c r="F16" s="53"/>
      <c r="G16" s="54"/>
      <c r="H16" s="53"/>
      <c r="I16" s="55">
        <v>35.67</v>
      </c>
      <c r="J16" s="51" t="s">
        <v>25</v>
      </c>
      <c r="K16" s="56">
        <v>0.66</v>
      </c>
      <c r="L16" s="51"/>
      <c r="M16" s="51">
        <v>23</v>
      </c>
      <c r="N16" s="53" t="s">
        <v>68</v>
      </c>
      <c r="O16" s="53"/>
      <c r="P16" s="51"/>
      <c r="Q16" s="57">
        <v>43990</v>
      </c>
      <c r="R16" s="52">
        <v>5</v>
      </c>
      <c r="S16" s="53" t="s">
        <v>40</v>
      </c>
      <c r="T16" s="58">
        <v>17.21</v>
      </c>
      <c r="U16" s="51" t="s">
        <v>74</v>
      </c>
      <c r="V16" s="51" t="s">
        <v>42</v>
      </c>
    </row>
    <row r="17" spans="1:22" x14ac:dyDescent="0.25">
      <c r="A17" s="51"/>
      <c r="B17" s="52"/>
      <c r="C17" s="53"/>
      <c r="D17" s="53"/>
      <c r="E17" s="53"/>
      <c r="F17" s="53"/>
      <c r="G17" s="54"/>
      <c r="H17" s="53"/>
      <c r="I17" s="55">
        <v>35.85</v>
      </c>
      <c r="J17" s="51" t="s">
        <v>25</v>
      </c>
      <c r="K17" s="56">
        <v>0.33</v>
      </c>
      <c r="L17" s="51"/>
      <c r="M17" s="51">
        <v>23</v>
      </c>
      <c r="N17" s="53" t="s">
        <v>68</v>
      </c>
      <c r="O17" s="53"/>
      <c r="P17" s="51"/>
      <c r="Q17" s="57">
        <v>43997</v>
      </c>
      <c r="R17" s="52">
        <v>5</v>
      </c>
      <c r="S17" s="53" t="s">
        <v>40</v>
      </c>
      <c r="T17" s="58">
        <v>17.21</v>
      </c>
      <c r="U17" s="51" t="s">
        <v>74</v>
      </c>
      <c r="V17" s="51" t="s">
        <v>42</v>
      </c>
    </row>
    <row r="18" spans="1:22" x14ac:dyDescent="0.25">
      <c r="A18" s="51"/>
      <c r="B18" s="52"/>
      <c r="C18" s="53"/>
      <c r="D18" s="53"/>
      <c r="E18" s="53"/>
      <c r="F18" s="53"/>
      <c r="G18" s="54"/>
      <c r="H18" s="53"/>
      <c r="I18" s="55">
        <v>38.619999999999997</v>
      </c>
      <c r="J18" s="51" t="s">
        <v>25</v>
      </c>
      <c r="K18" s="56">
        <v>0.33</v>
      </c>
      <c r="L18" s="51"/>
      <c r="M18" s="51">
        <v>23</v>
      </c>
      <c r="N18" s="53" t="s">
        <v>68</v>
      </c>
      <c r="O18" s="53"/>
      <c r="P18" s="51"/>
      <c r="Q18" s="57">
        <v>44053</v>
      </c>
      <c r="R18" s="52">
        <v>5</v>
      </c>
      <c r="S18" s="53" t="s">
        <v>40</v>
      </c>
      <c r="T18" s="58">
        <v>17.21</v>
      </c>
      <c r="U18" s="51" t="s">
        <v>74</v>
      </c>
      <c r="V18" s="51" t="s">
        <v>42</v>
      </c>
    </row>
  </sheetData>
  <autoFilter ref="A12:V18" xr:uid="{496FCD4A-2103-4D41-B7AE-B7CC81C57767}"/>
  <sortState xmlns:xlrd2="http://schemas.microsoft.com/office/spreadsheetml/2017/richdata2" ref="A13:V18">
    <sortCondition descending="1" ref="R13:R18"/>
    <sortCondition ref="H13:H18"/>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8" type="noConversion"/>
  <conditionalFormatting sqref="B13:B18">
    <cfRule type="duplicateValues" dxfId="40" priority="23"/>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CECE679-4BCF-4664-9BAA-19771018699F}"/>
    <dataValidation allowBlank="1" showInputMessage="1" showErrorMessage="1" prompt="Standplaats zijnde het vestigingsadres." sqref="U12:V12" xr:uid="{C93A25AC-FF65-4D1A-8E9D-461201D7DBAB}"/>
    <dataValidation allowBlank="1" showInputMessage="1" showErrorMessage="1" prompt="Gemiddeld aantal gewerkte uren (inclusief betaald verlof en ziekte) in de referte periode van 3 kalendermaanden direct voorafgaand aan de publicatiedatum van de aanbesteding." sqref="I12" xr:uid="{00007B75-AAD3-4596-B4B4-FEAFF58698F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1E04709-F1AE-48B9-AD45-47E20BD648D9}"/>
    <dataValidation allowBlank="1" showInputMessage="1" showErrorMessage="1" prompt="Aantal vakantiedagen, conform de laatste loonstrook of laatste vakantiekaart." sqref="M12" xr:uid="{CD8338B8-C2FE-4EBF-BF1A-4D163B841543}"/>
    <dataValidation allowBlank="1" showInputMessage="1" showErrorMessage="1" prompt="Duur van het dienstverband: Bepaalde tijd of onbepaalde tijd." sqref="N12" xr:uid="{9F917C3F-DB45-45E0-B403-C0052223ADBD}"/>
    <dataValidation allowBlank="1" showInputMessage="1" showErrorMessage="1" prompt="Eindatum van de arbeidsovereenkomst bij een contract voor bepaalde tijd." sqref="O12" xr:uid="{8904C8A9-BE5B-4E56-A7A1-CAC2EF0E19DE}"/>
    <dataValidation allowBlank="1" showInputMessage="1" showErrorMessage="1" prompt="Aantal arbeidsovereenkomsten bij bepaalde tijd." sqref="P12" xr:uid="{21183427-426D-4D99-BDF3-E862E9F4C8A4}"/>
    <dataValidation allowBlank="1" showInputMessage="1" showErrorMessage="1" prompt="Het aantal jaren welke relevant zijn voor het vaststellen van de transitievergoeding." sqref="Q12" xr:uid="{5C1E7A07-88C8-4783-BE6A-09677EAA026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132888A0-2A30-4E78-ABDC-ED985B10DB9A}"/>
    <dataValidation allowBlank="1" showInputMessage="1" showErrorMessage="1" prompt="De functie van de werknemer." sqref="S12" xr:uid="{F42317F5-6F1F-4590-9A06-786A163606F0}"/>
    <dataValidation allowBlank="1" showInputMessage="1" showErrorMessage="1" prompt="Laatstverdiende bruto uurloon zoals deze van toepassing was op de publicatiedatum van deze aanbesteding conform de laatst verkregen loonstrook." sqref="T12" xr:uid="{E90B15C5-4570-46B5-B0C5-C20A35990C76}"/>
    <dataValidation allowBlank="1" showInputMessage="1" showErrorMessage="1" prompt="Voorletters van werknemer." sqref="A12" xr:uid="{4B674360-5C96-4BC8-9BDA-3E588820A3B4}"/>
    <dataValidation allowBlank="1" showInputMessage="1" showErrorMessage="1" prompt="Achternaam van werknemer." sqref="B12" xr:uid="{1896FCE8-C221-4E08-BB97-14E53A36315F}"/>
    <dataValidation allowBlank="1" showInputMessage="1" showErrorMessage="1" prompt="Adres van werknemer." sqref="C12" xr:uid="{71C9ECCC-06B4-4416-8C83-208CCA6875A4}"/>
    <dataValidation allowBlank="1" showInputMessage="1" showErrorMessage="1" prompt="Postcode van werknemer." sqref="D12" xr:uid="{333E776D-26A2-44FE-B805-637BD4F7E874}"/>
    <dataValidation allowBlank="1" showInputMessage="1" showErrorMessage="1" prompt="Woonplaats van werknemer." sqref="E12" xr:uid="{CF77DACC-C780-40AE-8996-A406855A8C66}"/>
    <dataValidation allowBlank="1" showInputMessage="1" showErrorMessage="1" prompt="Telefoonnummer van werknemer." sqref="F12" xr:uid="{6FE9DF0A-C7F9-46B6-AB8C-74658465488D}"/>
    <dataValidation allowBlank="1" showInputMessage="1" showErrorMessage="1" prompt="Emailadres van werknemer." sqref="G12" xr:uid="{6D5F7B78-C457-41B0-BBE1-5610C8692CD3}"/>
    <dataValidation allowBlank="1" showInputMessage="1" showErrorMessage="1" prompt="Geboortedatum van werknemer." sqref="H12" xr:uid="{DDB7EDBA-CFF9-48F9-8F9F-A2C16117B3B7}"/>
    <dataValidation allowBlank="1" showInputMessage="1" showErrorMessage="1" prompt="Werknemers of uitzendkrachten al dan niet vallend onder de werkingssfeer van de cao taxivervoer die ingezet worden op het aanbestede vervoerscontract." sqref="A11:K11" xr:uid="{435A60CD-92A3-4BFB-AAD5-1DA846080ACD}"/>
    <dataValidation type="list" allowBlank="1" showInputMessage="1" showErrorMessage="1" sqref="C10:V10" xr:uid="{473DA627-508C-4E40-BD6A-27E176375291}">
      <formula1>#REF!</formula1>
    </dataValidation>
  </dataValidations>
  <pageMargins left="0.7" right="0.7" top="0.75" bottom="0.75" header="0.3" footer="0.3"/>
  <pageSetup paperSize="9"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3EEF-E69E-4B22-A4FB-6A933BCD2F60}">
  <sheetPr>
    <pageSetUpPr fitToPage="1"/>
  </sheetPr>
  <dimension ref="A1:V14"/>
  <sheetViews>
    <sheetView view="pageBreakPreview" topLeftCell="M1" zoomScale="80" zoomScaleNormal="70" zoomScaleSheetLayoutView="80" workbookViewId="0">
      <selection activeCell="B13" sqref="B13"/>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83</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x14ac:dyDescent="0.25">
      <c r="A13" s="12"/>
      <c r="B13" s="12"/>
      <c r="C13" s="12"/>
      <c r="D13" s="12"/>
      <c r="E13" s="12"/>
      <c r="F13" s="12"/>
      <c r="G13" s="12"/>
      <c r="H13" s="34"/>
      <c r="I13" s="94">
        <v>40</v>
      </c>
      <c r="J13" s="12" t="s">
        <v>72</v>
      </c>
      <c r="K13" s="38">
        <v>0.9</v>
      </c>
      <c r="L13" s="12"/>
      <c r="M13" s="12">
        <v>23</v>
      </c>
      <c r="N13" s="12" t="s">
        <v>68</v>
      </c>
      <c r="O13" s="12"/>
      <c r="P13" s="12">
        <v>3</v>
      </c>
      <c r="Q13" s="12">
        <v>14</v>
      </c>
      <c r="R13" s="12">
        <v>0</v>
      </c>
      <c r="S13" s="12" t="s">
        <v>43</v>
      </c>
      <c r="T13" s="12" t="s">
        <v>215</v>
      </c>
      <c r="U13" s="12" t="s">
        <v>110</v>
      </c>
      <c r="V13" s="12"/>
    </row>
    <row r="14" spans="1:22" ht="15.75" x14ac:dyDescent="0.25">
      <c r="A14" s="18"/>
      <c r="B14" s="18"/>
      <c r="C14" s="16"/>
      <c r="D14" s="18"/>
      <c r="E14" s="18"/>
      <c r="F14" s="18"/>
      <c r="G14" s="18"/>
      <c r="H14" s="31"/>
      <c r="I14" s="21">
        <v>40</v>
      </c>
      <c r="J14" s="16" t="s">
        <v>72</v>
      </c>
      <c r="K14" s="117">
        <v>0.9</v>
      </c>
      <c r="L14" s="26"/>
      <c r="M14" s="18">
        <v>23</v>
      </c>
      <c r="N14" s="18" t="s">
        <v>68</v>
      </c>
      <c r="O14" s="31"/>
      <c r="P14" s="18"/>
      <c r="Q14" s="31"/>
      <c r="R14" s="31"/>
      <c r="S14" s="12" t="s">
        <v>43</v>
      </c>
      <c r="T14" s="95" t="s">
        <v>215</v>
      </c>
      <c r="U14" s="18" t="s">
        <v>110</v>
      </c>
      <c r="V14" s="18"/>
    </row>
  </sheetData>
  <autoFilter ref="A12:V14" xr:uid="{496FCD4A-2103-4D41-B7AE-B7CC81C57767}"/>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B13:B14">
    <cfRule type="duplicateValues" dxfId="39" priority="60"/>
  </conditionalFormatting>
  <dataValidations count="22">
    <dataValidation allowBlank="1" showInputMessage="1" showErrorMessage="1" prompt="Gemiddeld aantal gewerkte uren (inclusief betaald verlof en ziekte) in de referte periode van 3 kalendermaanden direct voorafgaand aan de publicatiedatum van de aanbesteding." sqref="I12" xr:uid="{A72C5381-E69E-4A2B-8A7C-4E770929E379}"/>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975CFE4-DF33-43B4-9923-4922197F115C}"/>
    <dataValidation allowBlank="1" showInputMessage="1" showErrorMessage="1" prompt="Aantal vakantiedagen, conform de laatste loonstrook of laatste vakantiekaart." sqref="M12" xr:uid="{9D21BC52-DAC0-424B-AD75-57E72F4BD19E}"/>
    <dataValidation allowBlank="1" showInputMessage="1" showErrorMessage="1" prompt="Duur van het dienstverband: Bepaalde tijd of onbepaalde tijd." sqref="N12" xr:uid="{9942DF7F-7A2E-4B31-9926-9C7FCA35C908}"/>
    <dataValidation allowBlank="1" showInputMessage="1" showErrorMessage="1" prompt="Eindatum van de arbeidsovereenkomst bij een contract voor bepaalde tijd." sqref="O12" xr:uid="{19F5FB70-60F5-4FD3-A5EF-91B76931E5AA}"/>
    <dataValidation allowBlank="1" showInputMessage="1" showErrorMessage="1" prompt="Aantal arbeidsovereenkomsten bij bepaalde tijd." sqref="P12" xr:uid="{B35F6BD2-1DCE-4EE5-8A9B-094FA6C477F2}"/>
    <dataValidation allowBlank="1" showInputMessage="1" showErrorMessage="1" prompt="Het aantal jaren welke relevant zijn voor het vaststellen van de transitievergoeding." sqref="Q12" xr:uid="{809E8E2B-96C3-4B11-BA55-1122B0F5E511}"/>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F42557F2-D4EF-484C-9B06-4CDA6B6875AA}"/>
    <dataValidation allowBlank="1" showInputMessage="1" showErrorMessage="1" prompt="De functie van de werknemer." sqref="S12" xr:uid="{D045DA11-C10F-4C84-99D4-A5C843B27586}"/>
    <dataValidation allowBlank="1" showInputMessage="1" showErrorMessage="1" prompt="Laatstverdiende bruto uurloon zoals deze van toepassing was op de publicatiedatum van deze aanbesteding conform de laatst verkregen loonstrook." sqref="T12" xr:uid="{6E19CE10-D14B-4CE3-B69D-76381015EABA}"/>
    <dataValidation allowBlank="1" showInputMessage="1" showErrorMessage="1" prompt="Voorletters van werknemer." sqref="A12" xr:uid="{7D4E9387-DFB7-4221-92E0-2394132ED2AC}"/>
    <dataValidation allowBlank="1" showInputMessage="1" showErrorMessage="1" prompt="Achternaam van werknemer." sqref="B12" xr:uid="{40F3DD25-C36C-4777-BF17-736609B52802}"/>
    <dataValidation allowBlank="1" showInputMessage="1" showErrorMessage="1" prompt="Adres van werknemer." sqref="C12" xr:uid="{CE4D8E04-62DD-45C6-B929-EF68D3CA4754}"/>
    <dataValidation allowBlank="1" showInputMessage="1" showErrorMessage="1" prompt="Postcode van werknemer." sqref="D12" xr:uid="{318D5F1A-56CD-477E-811D-B4CD1C6C1010}"/>
    <dataValidation allowBlank="1" showInputMessage="1" showErrorMessage="1" prompt="Woonplaats van werknemer." sqref="E12" xr:uid="{213E25DF-F40E-44EF-AAD5-82AFFDDCEAF7}"/>
    <dataValidation allowBlank="1" showInputMessage="1" showErrorMessage="1" prompt="Telefoonnummer van werknemer." sqref="F12" xr:uid="{9C8E1BE9-8F05-4568-A770-60A0494607C5}"/>
    <dataValidation allowBlank="1" showInputMessage="1" showErrorMessage="1" prompt="Emailadres van werknemer." sqref="G12" xr:uid="{9294E252-E813-407C-BC86-EF6A6CEAA404}"/>
    <dataValidation allowBlank="1" showInputMessage="1" showErrorMessage="1" prompt="Geboortedatum van werknemer." sqref="H12" xr:uid="{7BBD2F08-336C-456C-BDB0-7ED6E24E67FB}"/>
    <dataValidation allowBlank="1" showInputMessage="1" showErrorMessage="1" prompt="Werknemers of uitzendkrachten al dan niet vallend onder de werkingssfeer van de cao taxivervoer die ingezet worden op het aanbestede vervoerscontract." sqref="A11:K11" xr:uid="{DFCA2B2C-88F0-4A01-848F-51A9EC854142}"/>
    <dataValidation type="list" allowBlank="1" showInputMessage="1" showErrorMessage="1" sqref="C10:V10" xr:uid="{17989A8A-67E1-4CBF-85AE-289EB5D0911F}">
      <formula1>#REF!</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BDB717C-3C96-4074-8041-1EA5CEEBF2C7}"/>
    <dataValidation allowBlank="1" showInputMessage="1" showErrorMessage="1" prompt="Standplaats zijnde het vestigingsadres." sqref="U12:V12" xr:uid="{64F2CC63-7FFA-4840-8A44-8EA926694F43}"/>
  </dataValidations>
  <pageMargins left="0.7" right="0.7" top="0.75" bottom="0.75" header="0.3" footer="0.3"/>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F4BF-F93F-4372-A3B8-2B9D46D4E7A0}">
  <sheetPr>
    <pageSetUpPr fitToPage="1"/>
  </sheetPr>
  <dimension ref="A1:V17"/>
  <sheetViews>
    <sheetView view="pageBreakPreview" topLeftCell="J1" zoomScale="80" zoomScaleNormal="70" zoomScaleSheetLayoutView="80" workbookViewId="0">
      <selection activeCell="AC25" sqref="AC25"/>
    </sheetView>
  </sheetViews>
  <sheetFormatPr defaultRowHeight="15" x14ac:dyDescent="0.25"/>
  <cols>
    <col min="1" max="1" width="16.28515625" customWidth="1"/>
    <col min="2" max="2" width="43.85546875" customWidth="1"/>
    <col min="3" max="3" width="32.5703125" customWidth="1"/>
    <col min="4" max="4" width="31.7109375" bestFit="1" customWidth="1"/>
    <col min="5" max="5" width="18.7109375" customWidth="1"/>
    <col min="6" max="6" width="29.5703125" bestFit="1"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4.85546875" bestFit="1" customWidth="1"/>
    <col min="21" max="21" width="29.140625" bestFit="1" customWidth="1"/>
    <col min="22" max="22" width="24.28515625" customWidth="1"/>
  </cols>
  <sheetData>
    <row r="1" spans="1:22" ht="21.75" thickBot="1" x14ac:dyDescent="0.4">
      <c r="A1" s="268" t="s">
        <v>34</v>
      </c>
      <c r="B1" s="269"/>
      <c r="C1" s="269"/>
      <c r="D1" s="269"/>
      <c r="E1" s="269"/>
      <c r="F1" s="269"/>
      <c r="G1" s="269"/>
      <c r="H1" s="269"/>
      <c r="I1" s="269"/>
      <c r="J1" s="269"/>
      <c r="K1" s="269"/>
      <c r="L1" s="269"/>
      <c r="M1" s="269"/>
      <c r="N1" s="269"/>
      <c r="O1" s="269"/>
      <c r="P1" s="269"/>
      <c r="Q1" s="269"/>
      <c r="R1" s="269"/>
      <c r="S1" s="269"/>
      <c r="T1" s="269"/>
      <c r="U1" s="269"/>
      <c r="V1" s="269"/>
    </row>
    <row r="2" spans="1:22" ht="21" x14ac:dyDescent="0.35">
      <c r="A2" s="270" t="s">
        <v>24</v>
      </c>
      <c r="B2" s="270"/>
      <c r="C2" s="271" t="s">
        <v>81</v>
      </c>
      <c r="D2" s="272"/>
      <c r="E2" s="272"/>
      <c r="F2" s="272"/>
      <c r="G2" s="272"/>
      <c r="H2" s="272"/>
      <c r="I2" s="272"/>
      <c r="J2" s="272"/>
      <c r="K2" s="272"/>
      <c r="L2" s="272"/>
      <c r="M2" s="272"/>
      <c r="N2" s="272"/>
      <c r="O2" s="272"/>
      <c r="P2" s="272"/>
      <c r="Q2" s="272"/>
      <c r="R2" s="272"/>
      <c r="S2" s="272"/>
      <c r="T2" s="272"/>
      <c r="U2" s="272"/>
      <c r="V2" s="272"/>
    </row>
    <row r="3" spans="1:22" ht="21" x14ac:dyDescent="0.35">
      <c r="A3" s="265" t="s">
        <v>17</v>
      </c>
      <c r="B3" s="265"/>
      <c r="C3" s="266"/>
      <c r="D3" s="267"/>
      <c r="E3" s="267"/>
      <c r="F3" s="267"/>
      <c r="G3" s="267"/>
      <c r="H3" s="267"/>
      <c r="I3" s="267"/>
      <c r="J3" s="267"/>
      <c r="K3" s="267"/>
      <c r="L3" s="267"/>
      <c r="M3" s="267"/>
      <c r="N3" s="267"/>
      <c r="O3" s="267"/>
      <c r="P3" s="267"/>
      <c r="Q3" s="267"/>
      <c r="R3" s="267"/>
      <c r="S3" s="267"/>
      <c r="T3" s="267"/>
      <c r="U3" s="267"/>
      <c r="V3" s="267"/>
    </row>
    <row r="4" spans="1:22" ht="21" x14ac:dyDescent="0.35">
      <c r="A4" s="265" t="s">
        <v>21</v>
      </c>
      <c r="B4" s="265"/>
      <c r="C4" s="266"/>
      <c r="D4" s="267"/>
      <c r="E4" s="267"/>
      <c r="F4" s="267"/>
      <c r="G4" s="267"/>
      <c r="H4" s="267"/>
      <c r="I4" s="267"/>
      <c r="J4" s="267"/>
      <c r="K4" s="267"/>
      <c r="L4" s="267"/>
      <c r="M4" s="267"/>
      <c r="N4" s="267"/>
      <c r="O4" s="267"/>
      <c r="P4" s="267"/>
      <c r="Q4" s="267"/>
      <c r="R4" s="267"/>
      <c r="S4" s="267"/>
      <c r="T4" s="267"/>
      <c r="U4" s="267"/>
      <c r="V4" s="267"/>
    </row>
    <row r="5" spans="1:22" ht="21" x14ac:dyDescent="0.35">
      <c r="A5" s="265" t="s">
        <v>32</v>
      </c>
      <c r="B5" s="265"/>
      <c r="C5" s="266" t="s">
        <v>41</v>
      </c>
      <c r="D5" s="267"/>
      <c r="E5" s="267"/>
      <c r="F5" s="267"/>
      <c r="G5" s="267"/>
      <c r="H5" s="267"/>
      <c r="I5" s="267"/>
      <c r="J5" s="267"/>
      <c r="K5" s="267"/>
      <c r="L5" s="267"/>
      <c r="M5" s="267"/>
      <c r="N5" s="267"/>
      <c r="O5" s="267"/>
      <c r="P5" s="267"/>
      <c r="Q5" s="267"/>
      <c r="R5" s="267"/>
      <c r="S5" s="267"/>
      <c r="T5" s="267"/>
      <c r="U5" s="267"/>
      <c r="V5" s="267"/>
    </row>
    <row r="6" spans="1:22" ht="21" x14ac:dyDescent="0.35">
      <c r="A6" s="265" t="s">
        <v>18</v>
      </c>
      <c r="B6" s="265"/>
      <c r="C6" s="273">
        <v>45714</v>
      </c>
      <c r="D6" s="267"/>
      <c r="E6" s="267"/>
      <c r="F6" s="267"/>
      <c r="G6" s="267"/>
      <c r="H6" s="267"/>
      <c r="I6" s="267"/>
      <c r="J6" s="267"/>
      <c r="K6" s="267"/>
      <c r="L6" s="267"/>
      <c r="M6" s="267"/>
      <c r="N6" s="267"/>
      <c r="O6" s="267"/>
      <c r="P6" s="267"/>
      <c r="Q6" s="267"/>
      <c r="R6" s="267"/>
      <c r="S6" s="267"/>
      <c r="T6" s="267"/>
      <c r="U6" s="267"/>
      <c r="V6" s="267"/>
    </row>
    <row r="7" spans="1:22" ht="21" x14ac:dyDescent="0.35">
      <c r="A7" s="265" t="s">
        <v>31</v>
      </c>
      <c r="B7" s="265"/>
      <c r="C7" s="273">
        <v>45971</v>
      </c>
      <c r="D7" s="267"/>
      <c r="E7" s="267"/>
      <c r="F7" s="267"/>
      <c r="G7" s="267"/>
      <c r="H7" s="267"/>
      <c r="I7" s="267"/>
      <c r="J7" s="267"/>
      <c r="K7" s="267"/>
      <c r="L7" s="267"/>
      <c r="M7" s="267"/>
      <c r="N7" s="267"/>
      <c r="O7" s="267"/>
      <c r="P7" s="267"/>
      <c r="Q7" s="267"/>
      <c r="R7" s="267"/>
      <c r="S7" s="267"/>
      <c r="T7" s="267"/>
      <c r="U7" s="267"/>
      <c r="V7" s="267"/>
    </row>
    <row r="8" spans="1:22" ht="21" x14ac:dyDescent="0.35">
      <c r="A8" s="265" t="s">
        <v>19</v>
      </c>
      <c r="B8" s="265"/>
      <c r="C8" s="273">
        <v>45992</v>
      </c>
      <c r="D8" s="267"/>
      <c r="E8" s="267"/>
      <c r="F8" s="267"/>
      <c r="G8" s="267"/>
      <c r="H8" s="267"/>
      <c r="I8" s="267"/>
      <c r="J8" s="267"/>
      <c r="K8" s="267"/>
      <c r="L8" s="267"/>
      <c r="M8" s="267"/>
      <c r="N8" s="267"/>
      <c r="O8" s="267"/>
      <c r="P8" s="267"/>
      <c r="Q8" s="267"/>
      <c r="R8" s="267"/>
      <c r="S8" s="267"/>
      <c r="T8" s="267"/>
      <c r="U8" s="267"/>
      <c r="V8" s="267"/>
    </row>
    <row r="9" spans="1:22" ht="21" x14ac:dyDescent="0.35">
      <c r="A9" s="265" t="s">
        <v>30</v>
      </c>
      <c r="B9" s="265"/>
      <c r="C9" s="273">
        <v>46296</v>
      </c>
      <c r="D9" s="267"/>
      <c r="E9" s="267"/>
      <c r="F9" s="267"/>
      <c r="G9" s="267"/>
      <c r="H9" s="267"/>
      <c r="I9" s="267"/>
      <c r="J9" s="267"/>
      <c r="K9" s="267"/>
      <c r="L9" s="267"/>
      <c r="M9" s="267"/>
      <c r="N9" s="267"/>
      <c r="O9" s="267"/>
      <c r="P9" s="267"/>
      <c r="Q9" s="267"/>
      <c r="R9" s="267"/>
      <c r="S9" s="267"/>
      <c r="T9" s="267"/>
      <c r="U9" s="267"/>
      <c r="V9" s="267"/>
    </row>
    <row r="10" spans="1:22" ht="21" x14ac:dyDescent="0.35">
      <c r="A10" s="265" t="s">
        <v>33</v>
      </c>
      <c r="B10" s="265"/>
      <c r="C10" s="266"/>
      <c r="D10" s="267"/>
      <c r="E10" s="267"/>
      <c r="F10" s="267"/>
      <c r="G10" s="267"/>
      <c r="H10" s="267"/>
      <c r="I10" s="267"/>
      <c r="J10" s="267"/>
      <c r="K10" s="267"/>
      <c r="L10" s="267"/>
      <c r="M10" s="267"/>
      <c r="N10" s="267"/>
      <c r="O10" s="267"/>
      <c r="P10" s="267"/>
      <c r="Q10" s="267"/>
      <c r="R10" s="267"/>
      <c r="S10" s="267"/>
      <c r="T10" s="267"/>
      <c r="U10" s="267"/>
      <c r="V10" s="267"/>
    </row>
    <row r="11" spans="1:22" s="1" customFormat="1" ht="16.5" customHeight="1" x14ac:dyDescent="0.3">
      <c r="A11" s="274" t="s">
        <v>22</v>
      </c>
      <c r="B11" s="275"/>
      <c r="C11" s="275"/>
      <c r="D11" s="275"/>
      <c r="E11" s="275"/>
      <c r="F11" s="275"/>
      <c r="G11" s="275"/>
      <c r="H11" s="275"/>
      <c r="I11" s="275"/>
      <c r="J11" s="275"/>
      <c r="K11" s="275"/>
      <c r="L11" s="2"/>
      <c r="M11" s="276" t="s">
        <v>23</v>
      </c>
      <c r="N11" s="277"/>
      <c r="O11" s="277"/>
      <c r="P11" s="277"/>
      <c r="Q11" s="277"/>
      <c r="R11" s="277"/>
      <c r="S11" s="277"/>
      <c r="T11" s="277"/>
      <c r="U11" s="277"/>
      <c r="V11" s="277"/>
    </row>
    <row r="12" spans="1:22" s="9" customFormat="1" ht="31.5" x14ac:dyDescent="0.25">
      <c r="A12" s="3" t="s">
        <v>29</v>
      </c>
      <c r="B12" s="4" t="s">
        <v>0</v>
      </c>
      <c r="C12" s="4" t="s">
        <v>1</v>
      </c>
      <c r="D12" s="4" t="s">
        <v>2</v>
      </c>
      <c r="E12" s="4" t="s">
        <v>3</v>
      </c>
      <c r="F12" s="4" t="s">
        <v>28</v>
      </c>
      <c r="G12" s="4" t="s">
        <v>4</v>
      </c>
      <c r="H12" s="4" t="s">
        <v>5</v>
      </c>
      <c r="I12" s="4" t="s">
        <v>16</v>
      </c>
      <c r="J12" s="4" t="s">
        <v>6</v>
      </c>
      <c r="K12" s="4" t="s">
        <v>7</v>
      </c>
      <c r="L12" s="5" t="s">
        <v>20</v>
      </c>
      <c r="M12" s="6" t="s">
        <v>8</v>
      </c>
      <c r="N12" s="7" t="s">
        <v>9</v>
      </c>
      <c r="O12" s="7" t="s">
        <v>11</v>
      </c>
      <c r="P12" s="7" t="s">
        <v>12</v>
      </c>
      <c r="Q12" s="7" t="s">
        <v>10</v>
      </c>
      <c r="R12" s="7" t="s">
        <v>36</v>
      </c>
      <c r="S12" s="7" t="s">
        <v>13</v>
      </c>
      <c r="T12" s="7" t="s">
        <v>14</v>
      </c>
      <c r="U12" s="8" t="s">
        <v>15</v>
      </c>
      <c r="V12" s="8" t="s">
        <v>37</v>
      </c>
    </row>
    <row r="13" spans="1:22" ht="15.75" x14ac:dyDescent="0.25">
      <c r="A13" s="59"/>
      <c r="B13" s="59"/>
      <c r="C13" s="59"/>
      <c r="D13" s="59"/>
      <c r="E13" s="59"/>
      <c r="F13" s="59"/>
      <c r="G13" s="59"/>
      <c r="H13" s="60"/>
      <c r="I13" s="61">
        <v>148.42499999999998</v>
      </c>
      <c r="J13" s="59" t="s">
        <v>82</v>
      </c>
      <c r="K13" s="62">
        <v>0.52278554451368997</v>
      </c>
      <c r="L13" s="62"/>
      <c r="M13" s="59">
        <v>25</v>
      </c>
      <c r="N13" s="60" t="s">
        <v>68</v>
      </c>
      <c r="O13" s="60"/>
      <c r="P13" s="59"/>
      <c r="Q13" s="61">
        <v>8</v>
      </c>
      <c r="R13" s="60">
        <v>42604</v>
      </c>
      <c r="S13" s="63" t="s">
        <v>40</v>
      </c>
      <c r="T13" s="64">
        <v>16.899999999999999</v>
      </c>
      <c r="U13" s="59" t="s">
        <v>78</v>
      </c>
      <c r="V13" s="59"/>
    </row>
    <row r="14" spans="1:22" ht="15.75" x14ac:dyDescent="0.25">
      <c r="A14" s="59"/>
      <c r="B14" s="59"/>
      <c r="C14" s="59"/>
      <c r="D14" s="59"/>
      <c r="E14" s="59"/>
      <c r="F14" s="59"/>
      <c r="G14" s="59"/>
      <c r="H14" s="60"/>
      <c r="I14" s="61">
        <v>59.656666666666666</v>
      </c>
      <c r="J14" s="59" t="s">
        <v>82</v>
      </c>
      <c r="K14" s="62">
        <v>0.68768508688607022</v>
      </c>
      <c r="L14" s="62"/>
      <c r="M14" s="59">
        <v>23</v>
      </c>
      <c r="N14" s="60" t="s">
        <v>68</v>
      </c>
      <c r="O14" s="60"/>
      <c r="P14" s="59"/>
      <c r="Q14" s="61">
        <v>2</v>
      </c>
      <c r="R14" s="60">
        <v>44799</v>
      </c>
      <c r="S14" s="63" t="s">
        <v>40</v>
      </c>
      <c r="T14" s="64">
        <v>15.63</v>
      </c>
      <c r="U14" s="59" t="s">
        <v>77</v>
      </c>
      <c r="V14" s="59"/>
    </row>
    <row r="15" spans="1:22" ht="15.75" x14ac:dyDescent="0.25">
      <c r="A15" s="59"/>
      <c r="B15" s="59"/>
      <c r="C15" s="59"/>
      <c r="D15" s="59"/>
      <c r="E15" s="59"/>
      <c r="F15" s="59"/>
      <c r="G15" s="59"/>
      <c r="H15" s="60"/>
      <c r="I15" s="61">
        <v>98.926666666666677</v>
      </c>
      <c r="J15" s="59" t="s">
        <v>82</v>
      </c>
      <c r="K15" s="62">
        <v>0.5401307365725454</v>
      </c>
      <c r="L15" s="62"/>
      <c r="M15" s="59">
        <v>23</v>
      </c>
      <c r="N15" s="60" t="s">
        <v>68</v>
      </c>
      <c r="O15" s="60"/>
      <c r="P15" s="59"/>
      <c r="Q15" s="61">
        <v>6</v>
      </c>
      <c r="R15" s="60">
        <v>43344</v>
      </c>
      <c r="S15" s="63" t="s">
        <v>40</v>
      </c>
      <c r="T15" s="65"/>
      <c r="U15" s="59" t="s">
        <v>77</v>
      </c>
      <c r="V15" s="65" t="s">
        <v>80</v>
      </c>
    </row>
    <row r="16" spans="1:22" ht="15.75" x14ac:dyDescent="0.25">
      <c r="A16" s="59"/>
      <c r="B16" s="59"/>
      <c r="C16" s="59"/>
      <c r="D16" s="59"/>
      <c r="E16" s="59"/>
      <c r="F16" s="59"/>
      <c r="G16" s="59"/>
      <c r="H16" s="60"/>
      <c r="I16" s="61">
        <v>90.486666666666665</v>
      </c>
      <c r="J16" s="59" t="s">
        <v>82</v>
      </c>
      <c r="K16" s="62">
        <v>0.47345833640315349</v>
      </c>
      <c r="L16" s="62"/>
      <c r="M16" s="59">
        <v>25</v>
      </c>
      <c r="N16" s="60" t="s">
        <v>68</v>
      </c>
      <c r="O16" s="60"/>
      <c r="P16" s="59"/>
      <c r="Q16" s="61">
        <v>3</v>
      </c>
      <c r="R16" s="60">
        <v>44383</v>
      </c>
      <c r="S16" s="63" t="s">
        <v>40</v>
      </c>
      <c r="T16" s="65"/>
      <c r="U16" s="59" t="s">
        <v>79</v>
      </c>
      <c r="V16" s="65" t="s">
        <v>80</v>
      </c>
    </row>
    <row r="17" spans="1:22" ht="15.75" x14ac:dyDescent="0.25">
      <c r="A17" s="59"/>
      <c r="B17" s="59"/>
      <c r="C17" s="59"/>
      <c r="D17" s="59"/>
      <c r="E17" s="59"/>
      <c r="F17" s="59"/>
      <c r="G17" s="59"/>
      <c r="H17" s="60"/>
      <c r="I17" s="61">
        <v>168.55333333333331</v>
      </c>
      <c r="J17" s="59" t="s">
        <v>82</v>
      </c>
      <c r="K17" s="62">
        <v>0.10746680905483266</v>
      </c>
      <c r="L17" s="62"/>
      <c r="M17" s="59">
        <v>25</v>
      </c>
      <c r="N17" s="60" t="s">
        <v>68</v>
      </c>
      <c r="O17" s="60"/>
      <c r="P17" s="59"/>
      <c r="Q17" s="61">
        <v>33</v>
      </c>
      <c r="R17" s="60">
        <v>33435</v>
      </c>
      <c r="S17" s="63" t="s">
        <v>40</v>
      </c>
      <c r="T17" s="64">
        <v>17.21</v>
      </c>
      <c r="U17" s="59" t="s">
        <v>79</v>
      </c>
      <c r="V17" s="59"/>
    </row>
  </sheetData>
  <autoFilter ref="A12:V17" xr:uid="{496FCD4A-2103-4D41-B7AE-B7CC81C57767}"/>
  <sortState xmlns:xlrd2="http://schemas.microsoft.com/office/spreadsheetml/2017/richdata2" ref="A13:V17">
    <sortCondition ref="R13:R17"/>
    <sortCondition ref="H13:H17"/>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18" type="noConversion"/>
  <conditionalFormatting sqref="B13:B17">
    <cfRule type="duplicateValues" dxfId="38" priority="24"/>
  </conditionalFormatting>
  <dataValidations count="24">
    <dataValidation type="custom" allowBlank="1" showInputMessage="1" showErrorMessage="1" prompt="dd-mm-jjjj" sqref="H13:H17" xr:uid="{B97935EC-2637-4811-9DE8-3CD41D23057C}">
      <formula1>AND(ISNUMBER(H13),LEFT(CELL("format",H13),1)="D")</formula1>
    </dataValidation>
    <dataValidation type="custom" allowBlank="1" showInputMessage="1" showErrorMessage="1" prompt="dd - mm - jjjj" sqref="P15:Q15" xr:uid="{759BCF60-F72F-459B-9EC1-5627CE683FB7}">
      <formula1>AND(ISNUMBER(P15),LEFT(CELL("format",P15),1)="D")</formula1>
    </dataValidation>
    <dataValidation type="list" allowBlank="1" showInputMessage="1" showErrorMessage="1" sqref="C10:V10" xr:uid="{63F66F21-A969-4DE1-AD8B-79BF23D39DDE}">
      <formula1>#REF!</formula1>
    </dataValidation>
    <dataValidation allowBlank="1" showInputMessage="1" showErrorMessage="1" prompt="Werknemers of uitzendkrachten al dan niet vallend onder de werkingssfeer van de cao taxivervoer die ingezet worden op het aanbestede vervoerscontract." sqref="A11:K11" xr:uid="{A8BDBA0E-9806-46B6-8CFF-99BE900DC602}"/>
    <dataValidation allowBlank="1" showInputMessage="1" showErrorMessage="1" prompt="Geboortedatum van werknemer." sqref="H12" xr:uid="{2E96DB11-7524-462D-83FB-3C62F7E72A99}"/>
    <dataValidation allowBlank="1" showInputMessage="1" showErrorMessage="1" prompt="Emailadres van werknemer." sqref="G12" xr:uid="{FCDEA09F-1ED6-4D33-8823-0F7A915F9C3B}"/>
    <dataValidation allowBlank="1" showInputMessage="1" showErrorMessage="1" prompt="Telefoonnummer van werknemer." sqref="F12" xr:uid="{BD7DAC9F-7AE6-4C64-88D2-35788FF4FCAC}"/>
    <dataValidation allowBlank="1" showInputMessage="1" showErrorMessage="1" prompt="Woonplaats van werknemer." sqref="E12" xr:uid="{FC7FD89E-0874-4E1B-B5B6-41C3887EFF6C}"/>
    <dataValidation allowBlank="1" showInputMessage="1" showErrorMessage="1" prompt="Postcode van werknemer." sqref="D12" xr:uid="{DB123566-7151-4862-81A6-328708FC1866}"/>
    <dataValidation allowBlank="1" showInputMessage="1" showErrorMessage="1" prompt="Adres van werknemer." sqref="C12" xr:uid="{82C4B2EC-C1D6-4F5D-803B-023D69E9B992}"/>
    <dataValidation allowBlank="1" showInputMessage="1" showErrorMessage="1" prompt="Achternaam van werknemer." sqref="B12" xr:uid="{73A3B2E4-48DA-4AB2-BEE5-2318BBA9BC7D}"/>
    <dataValidation allowBlank="1" showInputMessage="1" showErrorMessage="1" prompt="Voorletters van werknemer." sqref="A12" xr:uid="{731880B1-32CD-4733-BF81-64C69CDEBFDC}"/>
    <dataValidation allowBlank="1" showInputMessage="1" showErrorMessage="1" prompt="Laatstverdiende bruto uurloon zoals deze van toepassing was op de publicatiedatum van deze aanbesteding conform de laatst verkregen loonstrook." sqref="T12" xr:uid="{66D63FB2-7A0A-46F6-8DA1-250F7752A7F8}"/>
    <dataValidation allowBlank="1" showInputMessage="1" showErrorMessage="1" prompt="De functie van de werknemer." sqref="S12" xr:uid="{4399CB8E-F345-40E0-9A1F-B0B306BB5E4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123690A-E537-41AB-8826-9E188D9C5678}"/>
    <dataValidation allowBlank="1" showInputMessage="1" showErrorMessage="1" prompt="Het aantal jaren welke relevant zijn voor het vaststellen van de transitievergoeding." sqref="Q12" xr:uid="{15DC49D9-4902-4963-A220-409B1D65AE5D}"/>
    <dataValidation allowBlank="1" showInputMessage="1" showErrorMessage="1" prompt="Aantal arbeidsovereenkomsten bij bepaalde tijd." sqref="P12" xr:uid="{FCB16E6C-2087-405C-999F-2D5654CA5F61}"/>
    <dataValidation allowBlank="1" showInputMessage="1" showErrorMessage="1" prompt="Eindatum van de arbeidsovereenkomst bij een contract voor bepaalde tijd." sqref="O12" xr:uid="{2339DFBD-A179-428D-AD14-74E9F043D72D}"/>
    <dataValidation allowBlank="1" showInputMessage="1" showErrorMessage="1" prompt="Duur van het dienstverband: Bepaalde tijd of onbepaalde tijd." sqref="N12" xr:uid="{90EE7AFC-E77F-4807-A908-EC89B04A9938}"/>
    <dataValidation allowBlank="1" showInputMessage="1" showErrorMessage="1" prompt="Aantal vakantiedagen, conform de laatste loonstrook of laatste vakantiekaart." sqref="M12" xr:uid="{E980EE63-420A-4BA0-9A45-3F5C6E637C0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497F421-5D84-49FF-B17E-F648E640CDC7}"/>
    <dataValidation allowBlank="1" showInputMessage="1" showErrorMessage="1" prompt="Gemiddeld aantal gewerkte uren (inclusief betaald verlof en ziekte) in de referte periode van 3 kalendermaanden direct voorafgaand aan de publicatiedatum van de aanbesteding." sqref="I12" xr:uid="{128E85A7-4A23-4952-A5F7-63E569283BFA}"/>
    <dataValidation allowBlank="1" showInputMessage="1" showErrorMessage="1" prompt="Standplaats zijnde het vestigingsadres." sqref="U12:V12" xr:uid="{49466EBA-C7C1-44C5-90BF-4B68B05B36C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DCA2E0A2-C332-4C15-83AD-59B8AF7198F7}"/>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Create a new document." ma:contentTypeScope="" ma:versionID="82b9ce0af24dbff7336c6e1d63c74917">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83ddf283dcfe634aef55d452467e2ef1"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E2E92D-F9BF-4209-BB84-7043C88DCC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a8502-67d7-42e4-ae0b-73ca056eb4da"/>
    <ds:schemaRef ds:uri="36d5f687-a4ed-42ba-96fd-0583d94fa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 ds:uri="d0ba8502-67d7-42e4-ae0b-73ca056eb4da"/>
    <ds:schemaRef ds:uri="36d5f687-a4ed-42ba-96fd-0583d94fa74f"/>
  </ds:schemaRefs>
</ds:datastoreItem>
</file>

<file path=customXml/itemProps3.xml><?xml version="1.0" encoding="utf-8"?>
<ds:datastoreItem xmlns:ds="http://schemas.openxmlformats.org/officeDocument/2006/customXml" ds:itemID="{16351E87-22C7-49EC-99C1-F71660540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45</vt:i4>
      </vt:variant>
      <vt:variant>
        <vt:lpstr>Benoemde bereiken</vt:lpstr>
      </vt:variant>
      <vt:variant>
        <vt:i4>44</vt:i4>
      </vt:variant>
    </vt:vector>
  </HeadingPairs>
  <TitlesOfParts>
    <vt:vector size="89" baseType="lpstr">
      <vt:lpstr>Opgave Bewerkt Taxi Baan</vt:lpstr>
      <vt:lpstr>Opgave Bewerkt  Berm</vt:lpstr>
      <vt:lpstr>Opgave  Bolderman</vt:lpstr>
      <vt:lpstr>Opgave Bewerkt Brainport</vt:lpstr>
      <vt:lpstr>Opgave Bewerkt Gerwen</vt:lpstr>
      <vt:lpstr>Opgave Bewerkt Citax</vt:lpstr>
      <vt:lpstr>Opgave Bewerkt Comtax </vt:lpstr>
      <vt:lpstr>Domstad </vt:lpstr>
      <vt:lpstr>Opgave Bewerkt Dorenbos</vt:lpstr>
      <vt:lpstr>Opg. Bew. van der Pol Harlingen</vt:lpstr>
      <vt:lpstr>Opgave Bewerkt Finish Taxi</vt:lpstr>
      <vt:lpstr>Opgave Bewerkt Flevotax</vt:lpstr>
      <vt:lpstr>Opgave Bewerkt geerets </vt:lpstr>
      <vt:lpstr>Opgave Bewerkt Goverde  </vt:lpstr>
      <vt:lpstr>Opgave Bewerkt de Groen)</vt:lpstr>
      <vt:lpstr>Opgave Bewerkt Helvoort</vt:lpstr>
      <vt:lpstr>Opgave Bewerkt Hilverink</vt:lpstr>
      <vt:lpstr>Opgave Bewerkt Berg&amp;Gordijn </vt:lpstr>
      <vt:lpstr>Opgave Bewerkt Hofstad</vt:lpstr>
      <vt:lpstr>Opgave Bewerkt JLM</vt:lpstr>
      <vt:lpstr>Opgave Bewerkt Juijn</vt:lpstr>
      <vt:lpstr>Opgave Bewerkt Kaijer</vt:lpstr>
      <vt:lpstr>Opgave Bew. Taxi Korthout</vt:lpstr>
      <vt:lpstr>Opgave Bewerkt Linsen</vt:lpstr>
      <vt:lpstr>Opgave Bewerkt Livo</vt:lpstr>
      <vt:lpstr>Opgave Bewerkt De Meierij</vt:lpstr>
      <vt:lpstr>Opgave Bewerkt Noa</vt:lpstr>
      <vt:lpstr>Opgave Bewerkt NOF</vt:lpstr>
      <vt:lpstr>Opgave Bewerkt Nuis</vt:lpstr>
      <vt:lpstr>Opgave Bewerkt v d Pol </vt:lpstr>
      <vt:lpstr>Opg. Bew RTC Contractvervoer</vt:lpstr>
      <vt:lpstr>Opgave Bewerkt Ruiter</vt:lpstr>
      <vt:lpstr>Opgave Bewerkt Salders</vt:lpstr>
      <vt:lpstr>Opgave Bewerkt Steeketee</vt:lpstr>
      <vt:lpstr>Opgave Bewerkt  Taxi Steen</vt:lpstr>
      <vt:lpstr>Opgave Bewerkt TBO</vt:lpstr>
      <vt:lpstr>Opgave Bewerkt TCR  Raalte</vt:lpstr>
      <vt:lpstr>Opgave Bewerkt TCZ</vt:lpstr>
      <vt:lpstr>Opg Bewerkt Transvision A'da</vt:lpstr>
      <vt:lpstr>Opg Bewerkt UVO</vt:lpstr>
      <vt:lpstr>Opg Bewerkt Van Driel</vt:lpstr>
      <vt:lpstr>Opgave Bewerkt van Loo</vt:lpstr>
      <vt:lpstr>Opgave Bewerkt Van Slooten</vt:lpstr>
      <vt:lpstr>Opgave Bewerkt Vloettax</vt:lpstr>
      <vt:lpstr>Opgave Bewerkt PL Zwart</vt:lpstr>
      <vt:lpstr>'Domstad '!Afdrukbereik</vt:lpstr>
      <vt:lpstr>'Opg Bewerkt Transvision A''da'!Afdrukbereik</vt:lpstr>
      <vt:lpstr>'Opg Bewerkt UVO'!Afdrukbereik</vt:lpstr>
      <vt:lpstr>'Opg Bewerkt Van Driel'!Afdrukbereik</vt:lpstr>
      <vt:lpstr>'Opg. Bew RTC Contractvervoer'!Afdrukbereik</vt:lpstr>
      <vt:lpstr>'Opg. Bew. van der Pol Harlingen'!Afdrukbereik</vt:lpstr>
      <vt:lpstr>'Opgave  Bolderman'!Afdrukbereik</vt:lpstr>
      <vt:lpstr>'Opgave Bew. Taxi Korthout'!Afdrukbereik</vt:lpstr>
      <vt:lpstr>'Opgave Bewerkt  Berm'!Afdrukbereik</vt:lpstr>
      <vt:lpstr>'Opgave Bewerkt  Taxi Steen'!Afdrukbereik</vt:lpstr>
      <vt:lpstr>'Opgave Bewerkt Berg&amp;Gordijn '!Afdrukbereik</vt:lpstr>
      <vt:lpstr>'Opgave Bewerkt Brainport'!Afdrukbereik</vt:lpstr>
      <vt:lpstr>'Opgave Bewerkt Citax'!Afdrukbereik</vt:lpstr>
      <vt:lpstr>'Opgave Bewerkt Comtax '!Afdrukbereik</vt:lpstr>
      <vt:lpstr>'Opgave Bewerkt de Groen)'!Afdrukbereik</vt:lpstr>
      <vt:lpstr>'Opgave Bewerkt De Meierij'!Afdrukbereik</vt:lpstr>
      <vt:lpstr>'Opgave Bewerkt Dorenbos'!Afdrukbereik</vt:lpstr>
      <vt:lpstr>'Opgave Bewerkt Finish Taxi'!Afdrukbereik</vt:lpstr>
      <vt:lpstr>'Opgave Bewerkt Flevotax'!Afdrukbereik</vt:lpstr>
      <vt:lpstr>'Opgave Bewerkt geerets '!Afdrukbereik</vt:lpstr>
      <vt:lpstr>'Opgave Bewerkt Gerwen'!Afdrukbereik</vt:lpstr>
      <vt:lpstr>'Opgave Bewerkt Goverde  '!Afdrukbereik</vt:lpstr>
      <vt:lpstr>'Opgave Bewerkt Helvoort'!Afdrukbereik</vt:lpstr>
      <vt:lpstr>'Opgave Bewerkt Hilverink'!Afdrukbereik</vt:lpstr>
      <vt:lpstr>'Opgave Bewerkt Hofstad'!Afdrukbereik</vt:lpstr>
      <vt:lpstr>'Opgave Bewerkt JLM'!Afdrukbereik</vt:lpstr>
      <vt:lpstr>'Opgave Bewerkt Juijn'!Afdrukbereik</vt:lpstr>
      <vt:lpstr>'Opgave Bewerkt Kaijer'!Afdrukbereik</vt:lpstr>
      <vt:lpstr>'Opgave Bewerkt Linsen'!Afdrukbereik</vt:lpstr>
      <vt:lpstr>'Opgave Bewerkt Livo'!Afdrukbereik</vt:lpstr>
      <vt:lpstr>'Opgave Bewerkt Noa'!Afdrukbereik</vt:lpstr>
      <vt:lpstr>'Opgave Bewerkt NOF'!Afdrukbereik</vt:lpstr>
      <vt:lpstr>'Opgave Bewerkt Nuis'!Afdrukbereik</vt:lpstr>
      <vt:lpstr>'Opgave Bewerkt PL Zwart'!Afdrukbereik</vt:lpstr>
      <vt:lpstr>'Opgave Bewerkt Ruiter'!Afdrukbereik</vt:lpstr>
      <vt:lpstr>'Opgave Bewerkt Salders'!Afdrukbereik</vt:lpstr>
      <vt:lpstr>'Opgave Bewerkt Steeketee'!Afdrukbereik</vt:lpstr>
      <vt:lpstr>'Opgave Bewerkt Taxi Baan'!Afdrukbereik</vt:lpstr>
      <vt:lpstr>'Opgave Bewerkt TCR  Raalte'!Afdrukbereik</vt:lpstr>
      <vt:lpstr>'Opgave Bewerkt TCZ'!Afdrukbereik</vt:lpstr>
      <vt:lpstr>'Opgave Bewerkt v d Pol '!Afdrukbereik</vt:lpstr>
      <vt:lpstr>'Opgave Bewerkt van Loo'!Afdrukbereik</vt:lpstr>
      <vt:lpstr>'Opgave Bewerkt Van Slooten'!Afdrukbereik</vt:lpstr>
      <vt:lpstr>'Opgave Bewerkt Vloettax'!Afdrukbereik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